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数学（城镇）" sheetId="7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'小学数学（城镇）'!$2:$3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<sst xmlns="http://schemas.openxmlformats.org/spreadsheetml/2006/main" count="434" uniqueCount="241">
  <si>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</si>
  <si>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</si>
  <si>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</si>
  <si>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</si>
  <si>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</si>
  <si>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</si>
  <si>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</si>
  <si>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</si>
  <si>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</si>
  <si>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</si>
  <si>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</si>
  <si>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</si>
  <si>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</si>
  <si>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</si>
  <si>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</si>
  <si>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附件5：</t>
  </si>
  <si>
    <t>2025年阳新县义务教育学校公开招聘教师面试及综合成绩一览表（城镇小学数学）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</si>
  <si>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</si>
  <si>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</si>
  <si>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</si>
  <si>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</si>
  <si>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</si>
  <si>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</si>
  <si>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</si>
  <si>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</si>
  <si>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</si>
  <si>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</si>
  <si>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</si>
  <si>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</si>
  <si>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</si>
  <si>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32025120102726</t>
  </si>
  <si>
    <t>黎偲</t>
  </si>
  <si>
    <t>城镇义务教育学校教师岗小学数学</t>
  </si>
  <si>
    <t>25</t>
  </si>
  <si>
    <t>80.40</t>
  </si>
  <si>
    <t>32025120103204</t>
  </si>
  <si>
    <t>黄俊</t>
  </si>
  <si>
    <t>84.05</t>
  </si>
  <si>
    <t>32025020105005</t>
  </si>
  <si>
    <t>马菁菁</t>
  </si>
  <si>
    <t>81.45</t>
  </si>
  <si>
    <t>32025020108307</t>
  </si>
  <si>
    <t>曹可</t>
  </si>
  <si>
    <t>77.10</t>
  </si>
  <si>
    <t>32025020108830</t>
  </si>
  <si>
    <t>童议峤</t>
  </si>
  <si>
    <t>77.90</t>
  </si>
  <si>
    <t>32025020105017</t>
  </si>
  <si>
    <t>罗益群</t>
  </si>
  <si>
    <t>79.95</t>
  </si>
  <si>
    <t>32025020107305</t>
  </si>
  <si>
    <t>李维康</t>
  </si>
  <si>
    <t>78.25</t>
  </si>
  <si>
    <t>32025020108106</t>
  </si>
  <si>
    <t>吴璇</t>
  </si>
  <si>
    <t>80.25</t>
  </si>
  <si>
    <t>32025020108519</t>
  </si>
  <si>
    <t>余璐</t>
  </si>
  <si>
    <t>79.15</t>
  </si>
  <si>
    <t>32025060300204</t>
  </si>
  <si>
    <t>丁丽莎</t>
  </si>
  <si>
    <t>76.35</t>
  </si>
  <si>
    <t>32025020104914</t>
  </si>
  <si>
    <t>黄旨瑛</t>
  </si>
  <si>
    <t>78.60</t>
  </si>
  <si>
    <t>32025020108502</t>
  </si>
  <si>
    <t>方细红</t>
  </si>
  <si>
    <t>32025020106504</t>
  </si>
  <si>
    <t>邱慧</t>
  </si>
  <si>
    <t>76.40</t>
  </si>
  <si>
    <t>32025010209314</t>
  </si>
  <si>
    <t>张慧娟</t>
  </si>
  <si>
    <t>80.20</t>
  </si>
  <si>
    <t>32025020108111</t>
  </si>
  <si>
    <t>黄丽莎</t>
  </si>
  <si>
    <t>77.95</t>
  </si>
  <si>
    <t>32025020105728</t>
  </si>
  <si>
    <t>陈俊欢</t>
  </si>
  <si>
    <t>78.45</t>
  </si>
  <si>
    <t>32025120102203</t>
  </si>
  <si>
    <t>邓乐乐</t>
  </si>
  <si>
    <t>79.70</t>
  </si>
  <si>
    <t>32025020105921</t>
  </si>
  <si>
    <t>张思情</t>
  </si>
  <si>
    <t>78.05</t>
  </si>
  <si>
    <t>32025020106617</t>
  </si>
  <si>
    <t>邵丽丹</t>
  </si>
  <si>
    <t>76.95</t>
  </si>
  <si>
    <t>32025020108022</t>
  </si>
  <si>
    <t>李成名</t>
  </si>
  <si>
    <t>80.75</t>
  </si>
  <si>
    <t>32025020106019</t>
  </si>
  <si>
    <t>吴风恒</t>
  </si>
  <si>
    <t>32025020105019</t>
  </si>
  <si>
    <t>李梦娴</t>
  </si>
  <si>
    <t>78.30</t>
  </si>
  <si>
    <t>32025020105511</t>
  </si>
  <si>
    <t>田恬</t>
  </si>
  <si>
    <t>75.75</t>
  </si>
  <si>
    <t>32025020105716</t>
  </si>
  <si>
    <t>刘甜甜</t>
  </si>
  <si>
    <t>77.00</t>
  </si>
  <si>
    <t>32025120102402</t>
  </si>
  <si>
    <t>王婷</t>
  </si>
  <si>
    <t>80.90</t>
  </si>
  <si>
    <t>32025020107530</t>
  </si>
  <si>
    <t>王莹</t>
  </si>
  <si>
    <t>32025070100929</t>
  </si>
  <si>
    <t>田蜜</t>
  </si>
  <si>
    <t>77.80</t>
  </si>
  <si>
    <t>32025020105906</t>
  </si>
  <si>
    <t>邹紫萍</t>
  </si>
  <si>
    <t>32025010205524</t>
  </si>
  <si>
    <t>吴婧妍</t>
  </si>
  <si>
    <t>75.70</t>
  </si>
  <si>
    <t>32025120103402</t>
  </si>
  <si>
    <t>陈家竞</t>
  </si>
  <si>
    <t>78.95</t>
  </si>
  <si>
    <t>32025020105113</t>
  </si>
  <si>
    <t>邹丹丹</t>
  </si>
  <si>
    <t>77.60</t>
  </si>
  <si>
    <t>32025130102218</t>
  </si>
  <si>
    <t>任春艳</t>
  </si>
  <si>
    <t>77.70</t>
  </si>
  <si>
    <t>32025020109018</t>
  </si>
  <si>
    <t>程玲</t>
  </si>
  <si>
    <t>85.50</t>
  </si>
  <si>
    <t>32025020107022</t>
  </si>
  <si>
    <t>黄亚萍</t>
  </si>
  <si>
    <t>76.55</t>
  </si>
  <si>
    <t>32025020106110</t>
  </si>
  <si>
    <t>周瑞柏</t>
  </si>
  <si>
    <t>75.55</t>
  </si>
  <si>
    <t>32025020105226</t>
  </si>
  <si>
    <t>柯文</t>
  </si>
  <si>
    <t>77.75</t>
  </si>
  <si>
    <t>32025070100727</t>
  </si>
  <si>
    <t>盛晓康</t>
  </si>
  <si>
    <t>78.80</t>
  </si>
  <si>
    <t>32025120102022</t>
  </si>
  <si>
    <t>王文琴</t>
  </si>
  <si>
    <t>75.60</t>
  </si>
  <si>
    <t>32025020107030</t>
  </si>
  <si>
    <t>周铭杏</t>
  </si>
  <si>
    <t>77.40</t>
  </si>
  <si>
    <t>32025020104901</t>
  </si>
  <si>
    <t>吴腾飞</t>
  </si>
  <si>
    <t>76.60</t>
  </si>
  <si>
    <t>32025020108007</t>
  </si>
  <si>
    <t>江立彪</t>
  </si>
  <si>
    <t>76.80</t>
  </si>
  <si>
    <t>32025120103408</t>
  </si>
  <si>
    <t>胡秋萍</t>
  </si>
  <si>
    <t>79.20</t>
  </si>
  <si>
    <t>32025020108104</t>
  </si>
  <si>
    <t>董亚玲</t>
  </si>
  <si>
    <t>76.50</t>
  </si>
  <si>
    <t>32025020106006</t>
  </si>
  <si>
    <t>韩杨帆</t>
  </si>
  <si>
    <t>75.90</t>
  </si>
  <si>
    <t>32025020106318</t>
  </si>
  <si>
    <t>成甘霖</t>
  </si>
  <si>
    <t>76.45</t>
  </si>
  <si>
    <t>32025020105230</t>
  </si>
  <si>
    <t>朱慧娴</t>
  </si>
  <si>
    <t>77.50</t>
  </si>
  <si>
    <t>32025020108228</t>
  </si>
  <si>
    <t>张艳玲</t>
  </si>
  <si>
    <t>78.55</t>
  </si>
  <si>
    <t>32025020107320</t>
  </si>
  <si>
    <t>程盈盈</t>
  </si>
  <si>
    <t>32025010206922</t>
  </si>
  <si>
    <t>陈圆</t>
  </si>
  <si>
    <t>32025020107616</t>
  </si>
  <si>
    <t>陈起保</t>
  </si>
  <si>
    <t>76.10</t>
  </si>
  <si>
    <t>32025020105517</t>
  </si>
  <si>
    <t>谭玲</t>
  </si>
  <si>
    <t>75.85</t>
  </si>
  <si>
    <t>32025020106612</t>
  </si>
  <si>
    <t>彭琪</t>
  </si>
  <si>
    <t>77.45</t>
  </si>
  <si>
    <t>32025120102201</t>
  </si>
  <si>
    <t>张丛</t>
  </si>
  <si>
    <t>32025020104919</t>
  </si>
  <si>
    <t>黄金莲</t>
  </si>
  <si>
    <t>32025020105916</t>
  </si>
  <si>
    <t>程佳丽</t>
  </si>
  <si>
    <t>32025010210624</t>
  </si>
  <si>
    <t>李苗苗</t>
  </si>
  <si>
    <t>76.65</t>
  </si>
  <si>
    <t>32025020105028</t>
  </si>
  <si>
    <t>王紫云</t>
  </si>
  <si>
    <t>32025020108406</t>
  </si>
  <si>
    <t>胡洪波</t>
  </si>
  <si>
    <t>75.65</t>
  </si>
  <si>
    <t>32025020106801</t>
  </si>
  <si>
    <t>袁贵红</t>
  </si>
  <si>
    <t>76.75</t>
  </si>
  <si>
    <t>32025060302207</t>
  </si>
  <si>
    <t>张梅婷</t>
  </si>
  <si>
    <t>78.40</t>
  </si>
  <si>
    <t>32025010207521</t>
  </si>
  <si>
    <t>洪叶</t>
  </si>
  <si>
    <t>80.00</t>
  </si>
  <si>
    <t>32025010300513</t>
  </si>
  <si>
    <t>邹治保</t>
  </si>
  <si>
    <t>32025020108529</t>
  </si>
  <si>
    <t>石义生</t>
  </si>
  <si>
    <t>76.00</t>
  </si>
  <si>
    <t>32025070100823</t>
  </si>
  <si>
    <t>肖新宇</t>
  </si>
  <si>
    <t>79.60</t>
  </si>
  <si>
    <t>32025020105917</t>
  </si>
  <si>
    <t>刘冬冬</t>
  </si>
  <si>
    <t>32025020108812</t>
  </si>
  <si>
    <t>袁帅霏</t>
  </si>
  <si>
    <t>32025020107308</t>
  </si>
  <si>
    <t>向前淦</t>
  </si>
  <si>
    <t>32025120102005</t>
  </si>
  <si>
    <t>黄伊</t>
  </si>
  <si>
    <t>78.00</t>
  </si>
  <si>
    <t>32025020106421</t>
  </si>
  <si>
    <t>杨敏</t>
  </si>
  <si>
    <t>32025020107603</t>
  </si>
  <si>
    <t>舒灿</t>
  </si>
  <si>
    <t>32025020105622</t>
  </si>
  <si>
    <t>万子明</t>
  </si>
  <si>
    <t>76.15</t>
  </si>
  <si>
    <t>32025110103029</t>
  </si>
  <si>
    <t>熊珺</t>
  </si>
  <si>
    <t>32025010209220</t>
  </si>
  <si>
    <t>鲁佳悦</t>
  </si>
  <si>
    <t>32025020105215</t>
  </si>
  <si>
    <t>袁永桂</t>
  </si>
  <si>
    <t>32025020108819</t>
  </si>
  <si>
    <t>余紫伊</t>
  </si>
  <si>
    <t>80.70</t>
  </si>
  <si>
    <t>缺考</t>
  </si>
  <si>
    <t>32025110103404</t>
  </si>
  <si>
    <t>郭媛媛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</si>
</sst>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49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1" xfId="49" applyFont="1" applyFill="1" applyBorder="1" applyAlignment="1" applyProtection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3" borderId="4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4" xfId="49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>ROUND(C4*0.4,2)</f>
        <v>32.2</v>
      </c>
      <c r="E4" s="22">
        <f t="shared" ref="E4:E35" si="0">RANK(D4,D:D,0)</f>
        <v>1</v>
      </c>
      <c r="F4" s="21">
        <v>1</v>
      </c>
      <c r="G4" s="21">
        <v>70</v>
      </c>
      <c r="H4" s="22" cm="1">
        <f t="array" ref="H4">ROUND(G4*TRIMMEAN(G:G,2/MAX(A:A))/TRIMMEAN(IF(F:F=F4,G:G),2/COUNTIF(F:F,F4)),2)</f>
        <v>68.47</v>
      </c>
      <c r="I4" s="26">
        <f t="shared" ref="I4:I35" si="1">RANK(H4,H:H,0)</f>
        <v>114</v>
      </c>
      <c r="J4" s="22">
        <f t="shared" ref="J4:J67" si="2">D4+H4</f>
        <v>100.67</v>
      </c>
      <c r="K4" s="27">
        <f t="shared" ref="K4:K35" si="3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ref="D5:D36" si="4">ROUND(C5*0.4,2)</f>
        <v>32.16</v>
      </c>
      <c r="E5" s="22">
        <f t="shared" si="0"/>
        <v>2</v>
      </c>
      <c r="F5" s="21">
        <v>1</v>
      </c>
      <c r="G5" s="21">
        <v>71</v>
      </c>
      <c r="H5" s="22" cm="1">
        <f t="array" ref="H5">ROUND(G5*TRIMMEAN(G:G,2/MAX(A:A))/TRIMMEAN(IF(F:F=F5,G:G),2/COUNTIF(F:F,F5)),2)</f>
        <v>69.45</v>
      </c>
      <c r="I5" s="26">
        <f t="shared" si="1"/>
        <v>113</v>
      </c>
      <c r="J5" s="22">
        <f t="shared" si="2"/>
        <v>101.61</v>
      </c>
      <c r="K5" s="27">
        <f t="shared" si="3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4"/>
        <v>32.02</v>
      </c>
      <c r="E6" s="22">
        <f t="shared" si="0"/>
        <v>3</v>
      </c>
      <c r="F6" s="21">
        <v>2</v>
      </c>
      <c r="G6" s="21">
        <v>72</v>
      </c>
      <c r="H6" s="22" cm="1">
        <f t="array" ref="H6">ROUND(G6*TRIMMEAN(G:G,2/MAX(A:A))/TRIMMEAN(IF(F:F=F6,G:G),2/COUNTIF(F:F,F6)),2)</f>
        <v>71.75</v>
      </c>
      <c r="I6" s="26">
        <f t="shared" si="1"/>
        <v>103</v>
      </c>
      <c r="J6" s="22">
        <f t="shared" si="2"/>
        <v>103.77</v>
      </c>
      <c r="K6" s="27">
        <f t="shared" si="3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4"/>
        <v>31.94</v>
      </c>
      <c r="E7" s="22">
        <f t="shared" si="0"/>
        <v>4</v>
      </c>
      <c r="F7" s="21">
        <v>1</v>
      </c>
      <c r="G7" s="21">
        <v>73</v>
      </c>
      <c r="H7" s="22" cm="1">
        <f t="array" ref="H7">ROUND(G7*TRIMMEAN(G:G,2/MAX(A:A))/TRIMMEAN(IF(F:F=F7,G:G),2/COUNTIF(F:F,F7)),2)</f>
        <v>71.4</v>
      </c>
      <c r="I7" s="26">
        <f t="shared" si="1"/>
        <v>105</v>
      </c>
      <c r="J7" s="22">
        <f t="shared" si="2"/>
        <v>103.34</v>
      </c>
      <c r="K7" s="27">
        <f t="shared" si="3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4"/>
        <v>31.58</v>
      </c>
      <c r="E8" s="22">
        <f t="shared" si="0"/>
        <v>5</v>
      </c>
      <c r="F8" s="21">
        <v>2</v>
      </c>
      <c r="G8" s="21">
        <v>74</v>
      </c>
      <c r="H8" s="22" cm="1">
        <f t="array" ref="H8">ROUND(G8*TRIMMEAN(G:G,2/MAX(A:A))/TRIMMEAN(IF(F:F=F8,G:G),2/COUNTIF(F:F,F8)),2)</f>
        <v>73.74</v>
      </c>
      <c r="I8" s="26">
        <f t="shared" si="1"/>
        <v>91</v>
      </c>
      <c r="J8" s="22">
        <f t="shared" si="2"/>
        <v>105.32</v>
      </c>
      <c r="K8" s="27">
        <f t="shared" si="3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4"/>
        <v>31.48</v>
      </c>
      <c r="E9" s="22">
        <f t="shared" si="0"/>
        <v>6</v>
      </c>
      <c r="F9" s="21">
        <v>3</v>
      </c>
      <c r="G9" s="21">
        <v>75</v>
      </c>
      <c r="H9" s="22" cm="1">
        <f t="array" ref="H9">ROUND(G9*TRIMMEAN(G:G,2/MAX(A:A))/TRIMMEAN(IF(F:F=F9,G:G),2/COUNTIF(F:F,F9)),2)</f>
        <v>77.02</v>
      </c>
      <c r="I9" s="26">
        <f t="shared" si="1"/>
        <v>71</v>
      </c>
      <c r="J9" s="22">
        <f t="shared" si="2"/>
        <v>108.5</v>
      </c>
      <c r="K9" s="27">
        <f t="shared" si="3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4"/>
        <v>31.46</v>
      </c>
      <c r="E10" s="22">
        <f t="shared" si="0"/>
        <v>7</v>
      </c>
      <c r="F10" s="21">
        <v>3</v>
      </c>
      <c r="G10" s="21">
        <v>76</v>
      </c>
      <c r="H10" s="22" cm="1">
        <f t="array" ref="H10">ROUND(G10*TRIMMEAN(G:G,2/MAX(A:A))/TRIMMEAN(IF(F:F=F10,G:G),2/COUNTIF(F:F,F10)),2)</f>
        <v>78.04</v>
      </c>
      <c r="I10" s="26">
        <f t="shared" si="1"/>
        <v>66</v>
      </c>
      <c r="J10" s="22">
        <f t="shared" si="2"/>
        <v>109.5</v>
      </c>
      <c r="K10" s="27">
        <f t="shared" si="3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4"/>
        <v>31.44</v>
      </c>
      <c r="E11" s="22">
        <f t="shared" si="0"/>
        <v>8</v>
      </c>
      <c r="F11" s="21">
        <v>2</v>
      </c>
      <c r="G11" s="21">
        <v>77</v>
      </c>
      <c r="H11" s="22" cm="1">
        <f t="array" ref="H11">ROUND(G11*TRIMMEAN(G:G,2/MAX(A:A))/TRIMMEAN(IF(F:F=F11,G:G),2/COUNTIF(F:F,F11)),2)</f>
        <v>76.73</v>
      </c>
      <c r="I11" s="26">
        <f t="shared" si="1"/>
        <v>75</v>
      </c>
      <c r="J11" s="22">
        <f t="shared" si="2"/>
        <v>108.17</v>
      </c>
      <c r="K11" s="27">
        <f t="shared" si="3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4"/>
        <v>31.4</v>
      </c>
      <c r="E12" s="22">
        <f t="shared" si="0"/>
        <v>9</v>
      </c>
      <c r="F12" s="21">
        <v>1</v>
      </c>
      <c r="G12" s="21">
        <v>78</v>
      </c>
      <c r="H12" s="22" cm="1">
        <f t="array" ref="H12">ROUND(G12*TRIMMEAN(G:G,2/MAX(A:A))/TRIMMEAN(IF(F:F=F12,G:G),2/COUNTIF(F:F,F12)),2)</f>
        <v>76.29</v>
      </c>
      <c r="I12" s="26">
        <f t="shared" si="1"/>
        <v>76</v>
      </c>
      <c r="J12" s="22">
        <f t="shared" si="2"/>
        <v>107.69</v>
      </c>
      <c r="K12" s="27">
        <f t="shared" si="3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4"/>
        <v>31.12</v>
      </c>
      <c r="E13" s="22">
        <f t="shared" si="0"/>
        <v>10</v>
      </c>
      <c r="F13" s="21">
        <v>1</v>
      </c>
      <c r="G13" s="21">
        <v>79</v>
      </c>
      <c r="H13" s="22" cm="1">
        <f t="array" ref="H13">ROUND(G13*TRIMMEAN(G:G,2/MAX(A:A))/TRIMMEAN(IF(F:F=F13,G:G),2/COUNTIF(F:F,F13)),2)</f>
        <v>77.27</v>
      </c>
      <c r="I13" s="26">
        <f t="shared" si="1"/>
        <v>70</v>
      </c>
      <c r="J13" s="22">
        <f t="shared" si="2"/>
        <v>108.39</v>
      </c>
      <c r="K13" s="27">
        <f t="shared" si="3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4"/>
        <v>31.12</v>
      </c>
      <c r="E14" s="22">
        <f t="shared" si="0"/>
        <v>10</v>
      </c>
      <c r="F14" s="21">
        <v>1</v>
      </c>
      <c r="G14" s="21">
        <v>80</v>
      </c>
      <c r="H14" s="22" cm="1">
        <f t="array" ref="H14">ROUND(G14*TRIMMEAN(G:G,2/MAX(A:A))/TRIMMEAN(IF(F:F=F14,G:G),2/COUNTIF(F:F,F14)),2)</f>
        <v>78.25</v>
      </c>
      <c r="I14" s="26">
        <f t="shared" si="1"/>
        <v>64</v>
      </c>
      <c r="J14" s="22">
        <f t="shared" si="2"/>
        <v>109.37</v>
      </c>
      <c r="K14" s="27">
        <f t="shared" si="3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4"/>
        <v>31.08</v>
      </c>
      <c r="E15" s="22">
        <f t="shared" si="0"/>
        <v>12</v>
      </c>
      <c r="F15" s="21">
        <v>1</v>
      </c>
      <c r="G15" s="21">
        <v>81</v>
      </c>
      <c r="H15" s="22" cm="1">
        <f t="array" ref="H15">ROUND(G15*TRIMMEAN(G:G,2/MAX(A:A))/TRIMMEAN(IF(F:F=F15,G:G),2/COUNTIF(F:F,F15)),2)</f>
        <v>79.23</v>
      </c>
      <c r="I15" s="26">
        <f t="shared" si="1"/>
        <v>58</v>
      </c>
      <c r="J15" s="22">
        <f t="shared" si="2"/>
        <v>110.31</v>
      </c>
      <c r="K15" s="27">
        <f t="shared" si="3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4"/>
        <v>31.04</v>
      </c>
      <c r="E16" s="22">
        <f t="shared" si="0"/>
        <v>13</v>
      </c>
      <c r="F16" s="21">
        <v>1</v>
      </c>
      <c r="G16" s="21">
        <v>82</v>
      </c>
      <c r="H16" s="22" cm="1">
        <f t="array" ref="H16">ROUND(G16*TRIMMEAN(G:G,2/MAX(A:A))/TRIMMEAN(IF(F:F=F16,G:G),2/COUNTIF(F:F,F16)),2)</f>
        <v>80.21</v>
      </c>
      <c r="I16" s="26">
        <f t="shared" si="1"/>
        <v>51</v>
      </c>
      <c r="J16" s="22">
        <f t="shared" si="2"/>
        <v>111.25</v>
      </c>
      <c r="K16" s="27">
        <f t="shared" si="3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4"/>
        <v>31.02</v>
      </c>
      <c r="E17" s="22">
        <f t="shared" si="0"/>
        <v>14</v>
      </c>
      <c r="F17" s="21">
        <v>1</v>
      </c>
      <c r="G17" s="21">
        <v>83</v>
      </c>
      <c r="H17" s="22" cm="1">
        <f t="array" ref="H17">ROUND(G17*TRIMMEAN(G:G,2/MAX(A:A))/TRIMMEAN(IF(F:F=F17,G:G),2/COUNTIF(F:F,F17)),2)</f>
        <v>81.18</v>
      </c>
      <c r="I17" s="26">
        <f t="shared" si="1"/>
        <v>44</v>
      </c>
      <c r="J17" s="22">
        <f t="shared" si="2"/>
        <v>112.2</v>
      </c>
      <c r="K17" s="27">
        <f t="shared" si="3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4"/>
        <v>30.92</v>
      </c>
      <c r="E18" s="22">
        <f t="shared" si="0"/>
        <v>15</v>
      </c>
      <c r="F18" s="21">
        <v>1</v>
      </c>
      <c r="G18" s="21">
        <v>84</v>
      </c>
      <c r="H18" s="22" cm="1">
        <f t="array" ref="H18">ROUND(G18*TRIMMEAN(G:G,2/MAX(A:A))/TRIMMEAN(IF(F:F=F18,G:G),2/COUNTIF(F:F,F18)),2)</f>
        <v>82.16</v>
      </c>
      <c r="I18" s="26">
        <f t="shared" si="1"/>
        <v>37</v>
      </c>
      <c r="J18" s="22">
        <f t="shared" si="2"/>
        <v>113.08</v>
      </c>
      <c r="K18" s="27">
        <f t="shared" si="3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4"/>
        <v>30.92</v>
      </c>
      <c r="E19" s="22">
        <f t="shared" si="0"/>
        <v>15</v>
      </c>
      <c r="F19" s="21">
        <v>1</v>
      </c>
      <c r="G19" s="21">
        <v>85</v>
      </c>
      <c r="H19" s="22" cm="1">
        <f t="array" ref="H19">ROUND(G19*TRIMMEAN(G:G,2/MAX(A:A))/TRIMMEAN(IF(F:F=F19,G:G),2/COUNTIF(F:F,F19)),2)</f>
        <v>83.14</v>
      </c>
      <c r="I19" s="26">
        <f t="shared" si="1"/>
        <v>33</v>
      </c>
      <c r="J19" s="22">
        <f t="shared" si="2"/>
        <v>114.06</v>
      </c>
      <c r="K19" s="27">
        <f t="shared" si="3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4"/>
        <v>30.9</v>
      </c>
      <c r="E20" s="22">
        <f t="shared" si="0"/>
        <v>17</v>
      </c>
      <c r="F20" s="21">
        <v>1</v>
      </c>
      <c r="G20" s="21">
        <v>86</v>
      </c>
      <c r="H20" s="22" cm="1">
        <f t="array" ref="H20">ROUND(G20*TRIMMEAN(G:G,2/MAX(A:A))/TRIMMEAN(IF(F:F=F20,G:G),2/COUNTIF(F:F,F20)),2)</f>
        <v>84.12</v>
      </c>
      <c r="I20" s="26">
        <f t="shared" si="1"/>
        <v>27</v>
      </c>
      <c r="J20" s="22">
        <f t="shared" si="2"/>
        <v>115.02</v>
      </c>
      <c r="K20" s="27">
        <f t="shared" si="3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4"/>
        <v>30.88</v>
      </c>
      <c r="E21" s="22">
        <f t="shared" si="0"/>
        <v>18</v>
      </c>
      <c r="F21" s="21">
        <v>1</v>
      </c>
      <c r="G21" s="21">
        <v>87</v>
      </c>
      <c r="H21" s="22" cm="1">
        <f t="array" ref="H21">ROUND(G21*TRIMMEAN(G:G,2/MAX(A:A))/TRIMMEAN(IF(F:F=F21,G:G),2/COUNTIF(F:F,F21)),2)</f>
        <v>85.1</v>
      </c>
      <c r="I21" s="26">
        <f t="shared" si="1"/>
        <v>23</v>
      </c>
      <c r="J21" s="22">
        <f t="shared" si="2"/>
        <v>115.98</v>
      </c>
      <c r="K21" s="27">
        <f t="shared" si="3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4"/>
        <v>30.88</v>
      </c>
      <c r="E22" s="22">
        <f t="shared" si="0"/>
        <v>18</v>
      </c>
      <c r="F22" s="21">
        <v>1</v>
      </c>
      <c r="G22" s="21">
        <v>88</v>
      </c>
      <c r="H22" s="22" cm="1">
        <f t="array" ref="H22">ROUND(G22*TRIMMEAN(G:G,2/MAX(A:A))/TRIMMEAN(IF(F:F=F22,G:G),2/COUNTIF(F:F,F22)),2)</f>
        <v>86.07</v>
      </c>
      <c r="I22" s="26">
        <f t="shared" si="1"/>
        <v>18</v>
      </c>
      <c r="J22" s="22">
        <f t="shared" si="2"/>
        <v>116.95</v>
      </c>
      <c r="K22" s="27">
        <f t="shared" si="3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4"/>
        <v>30.8</v>
      </c>
      <c r="E23" s="22">
        <f t="shared" si="0"/>
        <v>20</v>
      </c>
      <c r="F23" s="21">
        <v>1</v>
      </c>
      <c r="G23" s="21">
        <v>89</v>
      </c>
      <c r="H23" s="22" cm="1">
        <f t="array" ref="H23">ROUND(G23*TRIMMEAN(G:G,2/MAX(A:A))/TRIMMEAN(IF(F:F=F23,G:G),2/COUNTIF(F:F,F23)),2)</f>
        <v>87.05</v>
      </c>
      <c r="I23" s="26">
        <f t="shared" si="1"/>
        <v>15</v>
      </c>
      <c r="J23" s="22">
        <f t="shared" si="2"/>
        <v>117.85</v>
      </c>
      <c r="K23" s="27">
        <f t="shared" si="3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4"/>
        <v>30.68</v>
      </c>
      <c r="E24" s="22">
        <f t="shared" si="0"/>
        <v>21</v>
      </c>
      <c r="F24" s="21">
        <v>2</v>
      </c>
      <c r="G24" s="21">
        <v>90</v>
      </c>
      <c r="H24" s="22" cm="1">
        <f t="array" ref="H24">ROUND(G24*TRIMMEAN(G:G,2/MAX(A:A))/TRIMMEAN(IF(F:F=F24,G:G),2/COUNTIF(F:F,F24)),2)</f>
        <v>89.69</v>
      </c>
      <c r="I24" s="26">
        <f t="shared" si="1"/>
        <v>4</v>
      </c>
      <c r="J24" s="22">
        <f t="shared" si="2"/>
        <v>120.37</v>
      </c>
      <c r="K24" s="27">
        <f t="shared" si="3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4"/>
        <v>30.66</v>
      </c>
      <c r="E25" s="22">
        <f t="shared" si="0"/>
        <v>22</v>
      </c>
      <c r="F25" s="21">
        <v>2</v>
      </c>
      <c r="G25" s="21">
        <v>70</v>
      </c>
      <c r="H25" s="22" cm="1">
        <f t="array" ref="H25">ROUND(G25*TRIMMEAN(G:G,2/MAX(A:A))/TRIMMEAN(IF(F:F=F25,G:G),2/COUNTIF(F:F,F25)),2)</f>
        <v>69.76</v>
      </c>
      <c r="I25" s="26">
        <f t="shared" si="1"/>
        <v>110</v>
      </c>
      <c r="J25" s="22">
        <f t="shared" si="2"/>
        <v>100.42</v>
      </c>
      <c r="K25" s="27">
        <f t="shared" si="3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4"/>
        <v>30.6</v>
      </c>
      <c r="E26" s="22">
        <f t="shared" si="0"/>
        <v>23</v>
      </c>
      <c r="F26" s="21">
        <v>3</v>
      </c>
      <c r="G26" s="21">
        <v>71</v>
      </c>
      <c r="H26" s="22" cm="1">
        <f t="array" ref="H26">ROUND(G26*TRIMMEAN(G:G,2/MAX(A:A))/TRIMMEAN(IF(F:F=F26,G:G),2/COUNTIF(F:F,F26)),2)</f>
        <v>72.91</v>
      </c>
      <c r="I26" s="26">
        <f t="shared" si="1"/>
        <v>97</v>
      </c>
      <c r="J26" s="22">
        <f t="shared" si="2"/>
        <v>103.51</v>
      </c>
      <c r="K26" s="27">
        <f t="shared" si="3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4"/>
        <v>30.54</v>
      </c>
      <c r="E27" s="22">
        <f t="shared" si="0"/>
        <v>24</v>
      </c>
      <c r="F27" s="21">
        <v>3</v>
      </c>
      <c r="G27" s="21">
        <v>72</v>
      </c>
      <c r="H27" s="22" cm="1">
        <f t="array" ref="H27">ROUND(G27*TRIMMEAN(G:G,2/MAX(A:A))/TRIMMEAN(IF(F:F=F27,G:G),2/COUNTIF(F:F,F27)),2)</f>
        <v>73.94</v>
      </c>
      <c r="I27" s="26">
        <f t="shared" si="1"/>
        <v>87</v>
      </c>
      <c r="J27" s="22">
        <f t="shared" si="2"/>
        <v>104.48</v>
      </c>
      <c r="K27" s="27">
        <f t="shared" si="3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4"/>
        <v>30.48</v>
      </c>
      <c r="E28" s="22">
        <f t="shared" si="0"/>
        <v>25</v>
      </c>
      <c r="F28" s="21">
        <v>1</v>
      </c>
      <c r="G28" s="21">
        <v>73</v>
      </c>
      <c r="H28" s="22" cm="1">
        <f t="array" ref="H28">ROUND(G28*TRIMMEAN(G:G,2/MAX(A:A))/TRIMMEAN(IF(F:F=F28,G:G),2/COUNTIF(F:F,F28)),2)</f>
        <v>71.4</v>
      </c>
      <c r="I28" s="26">
        <f t="shared" si="1"/>
        <v>105</v>
      </c>
      <c r="J28" s="22">
        <f t="shared" si="2"/>
        <v>101.88</v>
      </c>
      <c r="K28" s="27">
        <f t="shared" si="3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4"/>
        <v>30.48</v>
      </c>
      <c r="E29" s="22">
        <f t="shared" si="0"/>
        <v>25</v>
      </c>
      <c r="F29" s="21">
        <v>1</v>
      </c>
      <c r="G29" s="21">
        <v>74</v>
      </c>
      <c r="H29" s="22" cm="1">
        <f t="array" ref="H29">ROUND(G29*TRIMMEAN(G:G,2/MAX(A:A))/TRIMMEAN(IF(F:F=F29,G:G),2/COUNTIF(F:F,F29)),2)</f>
        <v>72.38</v>
      </c>
      <c r="I29" s="26">
        <f t="shared" si="1"/>
        <v>100</v>
      </c>
      <c r="J29" s="22">
        <f t="shared" si="2"/>
        <v>102.86</v>
      </c>
      <c r="K29" s="27">
        <f t="shared" si="3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4"/>
        <v>30.48</v>
      </c>
      <c r="E30" s="22">
        <f t="shared" si="0"/>
        <v>25</v>
      </c>
      <c r="F30" s="21">
        <v>1</v>
      </c>
      <c r="G30" s="21">
        <v>75</v>
      </c>
      <c r="H30" s="22" cm="1">
        <f t="array" ref="H30">ROUND(G30*TRIMMEAN(G:G,2/MAX(A:A))/TRIMMEAN(IF(F:F=F30,G:G),2/COUNTIF(F:F,F30)),2)</f>
        <v>73.36</v>
      </c>
      <c r="I30" s="26">
        <f t="shared" si="1"/>
        <v>96</v>
      </c>
      <c r="J30" s="22">
        <f t="shared" si="2"/>
        <v>103.84</v>
      </c>
      <c r="K30" s="27">
        <f t="shared" si="3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4"/>
        <v>30.4</v>
      </c>
      <c r="E31" s="22">
        <f t="shared" si="0"/>
        <v>28</v>
      </c>
      <c r="F31" s="21">
        <v>1</v>
      </c>
      <c r="G31" s="21">
        <v>76</v>
      </c>
      <c r="H31" s="22" cm="1">
        <f t="array" ref="H31">ROUND(G31*TRIMMEAN(G:G,2/MAX(A:A))/TRIMMEAN(IF(F:F=F31,G:G),2/COUNTIF(F:F,F31)),2)</f>
        <v>74.34</v>
      </c>
      <c r="I31" s="26">
        <f t="shared" si="1"/>
        <v>85</v>
      </c>
      <c r="J31" s="22">
        <f t="shared" si="2"/>
        <v>104.74</v>
      </c>
      <c r="K31" s="27">
        <f t="shared" si="3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4"/>
        <v>30.34</v>
      </c>
      <c r="E32" s="22">
        <f t="shared" si="0"/>
        <v>29</v>
      </c>
      <c r="F32" s="21">
        <v>1</v>
      </c>
      <c r="G32" s="21">
        <v>77</v>
      </c>
      <c r="H32" s="22" cm="1">
        <f t="array" ref="H32">ROUND(G32*TRIMMEAN(G:G,2/MAX(A:A))/TRIMMEAN(IF(F:F=F32,G:G),2/COUNTIF(F:F,F32)),2)</f>
        <v>75.32</v>
      </c>
      <c r="I32" s="26">
        <f t="shared" si="1"/>
        <v>79</v>
      </c>
      <c r="J32" s="22">
        <f t="shared" si="2"/>
        <v>105.66</v>
      </c>
      <c r="K32" s="27">
        <f t="shared" si="3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4"/>
        <v>30.28</v>
      </c>
      <c r="E33" s="22">
        <f t="shared" si="0"/>
        <v>30</v>
      </c>
      <c r="F33" s="21">
        <v>1</v>
      </c>
      <c r="G33" s="21">
        <v>78</v>
      </c>
      <c r="H33" s="22" cm="1">
        <f t="array" ref="H33">ROUND(G33*TRIMMEAN(G:G,2/MAX(A:A))/TRIMMEAN(IF(F:F=F33,G:G),2/COUNTIF(F:F,F33)),2)</f>
        <v>76.29</v>
      </c>
      <c r="I33" s="26">
        <f t="shared" si="1"/>
        <v>76</v>
      </c>
      <c r="J33" s="22">
        <f t="shared" si="2"/>
        <v>106.57</v>
      </c>
      <c r="K33" s="27">
        <f t="shared" si="3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4"/>
        <v>30.24</v>
      </c>
      <c r="E34" s="22">
        <f t="shared" si="0"/>
        <v>31</v>
      </c>
      <c r="F34" s="21">
        <v>2</v>
      </c>
      <c r="G34" s="21">
        <v>79</v>
      </c>
      <c r="H34" s="22" cm="1">
        <f t="array" ref="H34">ROUND(G34*TRIMMEAN(G:G,2/MAX(A:A))/TRIMMEAN(IF(F:F=F34,G:G),2/COUNTIF(F:F,F34)),2)</f>
        <v>78.72</v>
      </c>
      <c r="I34" s="26">
        <f t="shared" si="1"/>
        <v>63</v>
      </c>
      <c r="J34" s="22">
        <f t="shared" si="2"/>
        <v>108.96</v>
      </c>
      <c r="K34" s="27">
        <f t="shared" si="3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4"/>
        <v>30.22</v>
      </c>
      <c r="E35" s="22">
        <f t="shared" si="0"/>
        <v>32</v>
      </c>
      <c r="F35" s="21">
        <v>3</v>
      </c>
      <c r="G35" s="21">
        <v>80</v>
      </c>
      <c r="H35" s="22" cm="1">
        <f t="array" ref="H35">ROUND(G35*TRIMMEAN(G:G,2/MAX(A:A))/TRIMMEAN(IF(F:F=F35,G:G),2/COUNTIF(F:F,F35)),2)</f>
        <v>82.15</v>
      </c>
      <c r="I35" s="26">
        <f t="shared" si="1"/>
        <v>40</v>
      </c>
      <c r="J35" s="22">
        <f t="shared" si="2"/>
        <v>112.37</v>
      </c>
      <c r="K35" s="27">
        <f t="shared" si="3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4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ROUND(G36*TRIMMEAN(G:G,2/MAX(A:A))/TRIMMEAN(IF(F:F=F36,G:G),2/COUNTIF(F:F,F36)),2)</f>
        <v>83.18</v>
      </c>
      <c r="I36" s="26">
        <f t="shared" ref="I36:I67" si="6">RANK(H36,H:H,0)</f>
        <v>31</v>
      </c>
      <c r="J36" s="22">
        <f t="shared" si="2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ref="D37:D68" si="8">ROUND(C37*0.4,2)</f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ROUND(G37*TRIMMEAN(G:G,2/MAX(A:A))/TRIMMEAN(IF(F:F=F37,G:G),2/COUNTIF(F:F,F37)),2)</f>
        <v>80.21</v>
      </c>
      <c r="I37" s="26">
        <f t="shared" si="6"/>
        <v>51</v>
      </c>
      <c r="J37" s="22">
        <f t="shared" si="2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8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ROUND(G38*TRIMMEAN(G:G,2/MAX(A:A))/TRIMMEAN(IF(F:F=F38,G:G),2/COUNTIF(F:F,F38)),2)</f>
        <v>81.18</v>
      </c>
      <c r="I38" s="26">
        <f t="shared" si="6"/>
        <v>44</v>
      </c>
      <c r="J38" s="22">
        <f t="shared" si="2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8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ROUND(G39*TRIMMEAN(G:G,2/MAX(A:A))/TRIMMEAN(IF(F:F=F39,G:G),2/COUNTIF(F:F,F39)),2)</f>
        <v>82.16</v>
      </c>
      <c r="I39" s="26">
        <f t="shared" si="6"/>
        <v>37</v>
      </c>
      <c r="J39" s="22">
        <f t="shared" si="2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8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ROUND(G40*TRIMMEAN(G:G,2/MAX(A:A))/TRIMMEAN(IF(F:F=F40,G:G),2/COUNTIF(F:F,F40)),2)</f>
        <v>83.14</v>
      </c>
      <c r="I40" s="26">
        <f t="shared" si="6"/>
        <v>33</v>
      </c>
      <c r="J40" s="22">
        <f t="shared" si="2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8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ROUND(G41*TRIMMEAN(G:G,2/MAX(A:A))/TRIMMEAN(IF(F:F=F41,G:G),2/COUNTIF(F:F,F41)),2)</f>
        <v>84.12</v>
      </c>
      <c r="I41" s="26">
        <f t="shared" si="6"/>
        <v>27</v>
      </c>
      <c r="J41" s="22">
        <f t="shared" si="2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8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ROUND(G42*TRIMMEAN(G:G,2/MAX(A:A))/TRIMMEAN(IF(F:F=F42,G:G),2/COUNTIF(F:F,F42)),2)</f>
        <v>85.1</v>
      </c>
      <c r="I42" s="26">
        <f t="shared" si="6"/>
        <v>23</v>
      </c>
      <c r="J42" s="22">
        <f t="shared" si="2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8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ROUND(G43*TRIMMEAN(G:G,2/MAX(A:A))/TRIMMEAN(IF(F:F=F43,G:G),2/COUNTIF(F:F,F43)),2)</f>
        <v>86.07</v>
      </c>
      <c r="I43" s="26">
        <f t="shared" si="6"/>
        <v>18</v>
      </c>
      <c r="J43" s="22">
        <f t="shared" si="2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8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ROUND(G44*TRIMMEAN(G:G,2/MAX(A:A))/TRIMMEAN(IF(F:F=F44,G:G),2/COUNTIF(F:F,F44)),2)</f>
        <v>88.69</v>
      </c>
      <c r="I44" s="26">
        <f t="shared" si="6"/>
        <v>9</v>
      </c>
      <c r="J44" s="22">
        <f t="shared" si="2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8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ROUND(G45*TRIMMEAN(G:G,2/MAX(A:A))/TRIMMEAN(IF(F:F=F45,G:G),2/COUNTIF(F:F,F45)),2)</f>
        <v>89.69</v>
      </c>
      <c r="I45" s="26">
        <f t="shared" si="6"/>
        <v>4</v>
      </c>
      <c r="J45" s="22">
        <f t="shared" si="2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8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ROUND(G46*TRIMMEAN(G:G,2/MAX(A:A))/TRIMMEAN(IF(F:F=F46,G:G),2/COUNTIF(F:F,F46)),2)</f>
        <v>71.88</v>
      </c>
      <c r="I46" s="26">
        <f t="shared" si="6"/>
        <v>101</v>
      </c>
      <c r="J46" s="22">
        <f t="shared" si="2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8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ROUND(G47*TRIMMEAN(G:G,2/MAX(A:A))/TRIMMEAN(IF(F:F=F47,G:G),2/COUNTIF(F:F,F47)),2)</f>
        <v>70.75</v>
      </c>
      <c r="I47" s="26">
        <f t="shared" si="6"/>
        <v>107</v>
      </c>
      <c r="J47" s="22">
        <f t="shared" si="2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8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ROUND(G48*TRIMMEAN(G:G,2/MAX(A:A))/TRIMMEAN(IF(F:F=F48,G:G),2/COUNTIF(F:F,F48)),2)</f>
        <v>73.94</v>
      </c>
      <c r="I48" s="26">
        <f t="shared" si="6"/>
        <v>87</v>
      </c>
      <c r="J48" s="22">
        <f t="shared" si="2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8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ROUND(G49*TRIMMEAN(G:G,2/MAX(A:A))/TRIMMEAN(IF(F:F=F49,G:G),2/COUNTIF(F:F,F49)),2)</f>
        <v>74.96</v>
      </c>
      <c r="I49" s="26">
        <f t="shared" si="6"/>
        <v>81</v>
      </c>
      <c r="J49" s="22">
        <f t="shared" si="2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8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ROUND(G50*TRIMMEAN(G:G,2/MAX(A:A))/TRIMMEAN(IF(F:F=F50,G:G),2/COUNTIF(F:F,F50)),2)</f>
        <v>73.74</v>
      </c>
      <c r="I50" s="26">
        <f t="shared" si="6"/>
        <v>91</v>
      </c>
      <c r="J50" s="22">
        <f t="shared" si="2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8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ROUND(G51*TRIMMEAN(G:G,2/MAX(A:A))/TRIMMEAN(IF(F:F=F51,G:G),2/COUNTIF(F:F,F51)),2)</f>
        <v>77.02</v>
      </c>
      <c r="I51" s="26">
        <f t="shared" si="6"/>
        <v>71</v>
      </c>
      <c r="J51" s="22">
        <f t="shared" si="2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8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ROUND(G52*TRIMMEAN(G:G,2/MAX(A:A))/TRIMMEAN(IF(F:F=F52,G:G),2/COUNTIF(F:F,F52)),2)</f>
        <v>78.04</v>
      </c>
      <c r="I52" s="26">
        <f t="shared" si="6"/>
        <v>66</v>
      </c>
      <c r="J52" s="22">
        <f t="shared" si="2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8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ROUND(G53*TRIMMEAN(G:G,2/MAX(A:A))/TRIMMEAN(IF(F:F=F53,G:G),2/COUNTIF(F:F,F53)),2)</f>
        <v>79.07</v>
      </c>
      <c r="I53" s="26">
        <f t="shared" si="6"/>
        <v>60</v>
      </c>
      <c r="J53" s="22">
        <f t="shared" si="2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8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ROUND(G54*TRIMMEAN(G:G,2/MAX(A:A))/TRIMMEAN(IF(F:F=F54,G:G),2/COUNTIF(F:F,F54)),2)</f>
        <v>77.73</v>
      </c>
      <c r="I54" s="26">
        <f t="shared" si="6"/>
        <v>69</v>
      </c>
      <c r="J54" s="22">
        <f t="shared" si="2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8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ROUND(G55*TRIMMEAN(G:G,2/MAX(A:A))/TRIMMEAN(IF(F:F=F55,G:G),2/COUNTIF(F:F,F55)),2)</f>
        <v>81.12</v>
      </c>
      <c r="I55" s="26">
        <f t="shared" si="6"/>
        <v>47</v>
      </c>
      <c r="J55" s="22">
        <f t="shared" si="2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8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ROUND(G56*TRIMMEAN(G:G,2/MAX(A:A))/TRIMMEAN(IF(F:F=F56,G:G),2/COUNTIF(F:F,F56)),2)</f>
        <v>78.25</v>
      </c>
      <c r="I56" s="26">
        <f t="shared" si="6"/>
        <v>64</v>
      </c>
      <c r="J56" s="22">
        <f t="shared" si="2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8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ROUND(G57*TRIMMEAN(G:G,2/MAX(A:A))/TRIMMEAN(IF(F:F=F57,G:G),2/COUNTIF(F:F,F57)),2)</f>
        <v>79.23</v>
      </c>
      <c r="I57" s="26">
        <f t="shared" si="6"/>
        <v>58</v>
      </c>
      <c r="J57" s="22">
        <f t="shared" si="2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8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ROUND(G58*TRIMMEAN(G:G,2/MAX(A:A))/TRIMMEAN(IF(F:F=F58,G:G),2/COUNTIF(F:F,F58)),2)</f>
        <v>80.21</v>
      </c>
      <c r="I58" s="26">
        <f t="shared" si="6"/>
        <v>51</v>
      </c>
      <c r="J58" s="22">
        <f t="shared" si="2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8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ROUND(G59*TRIMMEAN(G:G,2/MAX(A:A))/TRIMMEAN(IF(F:F=F59,G:G),2/COUNTIF(F:F,F59)),2)</f>
        <v>81.18</v>
      </c>
      <c r="I59" s="26">
        <f t="shared" si="6"/>
        <v>44</v>
      </c>
      <c r="J59" s="22">
        <f t="shared" si="2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8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ROUND(G60*TRIMMEAN(G:G,2/MAX(A:A))/TRIMMEAN(IF(F:F=F60,G:G),2/COUNTIF(F:F,F60)),2)</f>
        <v>82.16</v>
      </c>
      <c r="I60" s="26">
        <f t="shared" si="6"/>
        <v>37</v>
      </c>
      <c r="J60" s="22">
        <f t="shared" si="2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8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ROUND(G61*TRIMMEAN(G:G,2/MAX(A:A))/TRIMMEAN(IF(F:F=F61,G:G),2/COUNTIF(F:F,F61)),2)</f>
        <v>83.14</v>
      </c>
      <c r="I61" s="26">
        <f t="shared" si="6"/>
        <v>33</v>
      </c>
      <c r="J61" s="22">
        <f t="shared" si="2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8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ROUND(G62*TRIMMEAN(G:G,2/MAX(A:A))/TRIMMEAN(IF(F:F=F62,G:G),2/COUNTIF(F:F,F62)),2)</f>
        <v>84.12</v>
      </c>
      <c r="I62" s="26">
        <f t="shared" si="6"/>
        <v>27</v>
      </c>
      <c r="J62" s="22">
        <f t="shared" si="2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8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ROUND(G63*TRIMMEAN(G:G,2/MAX(A:A))/TRIMMEAN(IF(F:F=F63,G:G),2/COUNTIF(F:F,F63)),2)</f>
        <v>86.07</v>
      </c>
      <c r="I63" s="26">
        <f t="shared" si="6"/>
        <v>18</v>
      </c>
      <c r="J63" s="22">
        <f t="shared" si="2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8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ROUND(G64*TRIMMEAN(G:G,2/MAX(A:A))/TRIMMEAN(IF(F:F=F64,G:G),2/COUNTIF(F:F,F64)),2)</f>
        <v>90.37</v>
      </c>
      <c r="I64" s="26">
        <f t="shared" si="6"/>
        <v>3</v>
      </c>
      <c r="J64" s="22">
        <f t="shared" si="2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8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ROUND(G65*TRIMMEAN(G:G,2/MAX(A:A))/TRIMMEAN(IF(F:F=F65,G:G),2/COUNTIF(F:F,F65)),2)</f>
        <v>91.39</v>
      </c>
      <c r="I65" s="26">
        <f t="shared" si="6"/>
        <v>2</v>
      </c>
      <c r="J65" s="22">
        <f t="shared" si="2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8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ROUND(G66*TRIMMEAN(G:G,2/MAX(A:A))/TRIMMEAN(IF(F:F=F66,G:G),2/COUNTIF(F:F,F66)),2)</f>
        <v>89.69</v>
      </c>
      <c r="I66" s="26">
        <f t="shared" si="6"/>
        <v>4</v>
      </c>
      <c r="J66" s="22">
        <f t="shared" si="2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8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ROUND(G67*TRIMMEAN(G:G,2/MAX(A:A))/TRIMMEAN(IF(F:F=F67,G:G),2/COUNTIF(F:F,F67)),2)</f>
        <v>71.88</v>
      </c>
      <c r="I67" s="26">
        <f t="shared" si="6"/>
        <v>101</v>
      </c>
      <c r="J67" s="22">
        <f t="shared" si="2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si="8"/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ROUND(G68*TRIMMEAN(G:G,2/MAX(A:A))/TRIMMEAN(IF(F:F=F68,G:G),2/COUNTIF(F:F,F68)),2)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ref="D69:D100" si="13">ROUND(C69*0.4,2)</f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ROUND(G69*TRIMMEAN(G:G,2/MAX(A:A))/TRIMMEAN(IF(F:F=F69,G:G),2/COUNTIF(F:F,F69)),2)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13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ROUND(G70*TRIMMEAN(G:G,2/MAX(A:A))/TRIMMEAN(IF(F:F=F70,G:G),2/COUNTIF(F:F,F70)),2)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13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ROUND(G71*TRIMMEAN(G:G,2/MAX(A:A))/TRIMMEAN(IF(F:F=F71,G:G),2/COUNTIF(F:F,F71)),2)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13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ROUND(G72*TRIMMEAN(G:G,2/MAX(A:A))/TRIMMEAN(IF(F:F=F72,G:G),2/COUNTIF(F:F,F72)),2)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13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ROUND(G73*TRIMMEAN(G:G,2/MAX(A:A))/TRIMMEAN(IF(F:F=F73,G:G),2/COUNTIF(F:F,F73)),2)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13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ROUND(G74*TRIMMEAN(G:G,2/MAX(A:A))/TRIMMEAN(IF(F:F=F74,G:G),2/COUNTIF(F:F,F74)),2)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13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ROUND(G75*TRIMMEAN(G:G,2/MAX(A:A))/TRIMMEAN(IF(F:F=F75,G:G),2/COUNTIF(F:F,F75)),2)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13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ROUND(G76*TRIMMEAN(G:G,2/MAX(A:A))/TRIMMEAN(IF(F:F=F76,G:G),2/COUNTIF(F:F,F76)),2)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13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ROUND(G77*TRIMMEAN(G:G,2/MAX(A:A))/TRIMMEAN(IF(F:F=F77,G:G),2/COUNTIF(F:F,F77)),2)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13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ROUND(G78*TRIMMEAN(G:G,2/MAX(A:A))/TRIMMEAN(IF(F:F=F78,G:G),2/COUNTIF(F:F,F78)),2)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13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ROUND(G79*TRIMMEAN(G:G,2/MAX(A:A))/TRIMMEAN(IF(F:F=F79,G:G),2/COUNTIF(F:F,F79)),2)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13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ROUND(G80*TRIMMEAN(G:G,2/MAX(A:A))/TRIMMEAN(IF(F:F=F80,G:G),2/COUNTIF(F:F,F80)),2)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13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ROUND(G81*TRIMMEAN(G:G,2/MAX(A:A))/TRIMMEAN(IF(F:F=F81,G:G),2/COUNTIF(F:F,F81)),2)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13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ROUND(G82*TRIMMEAN(G:G,2/MAX(A:A))/TRIMMEAN(IF(F:F=F82,G:G),2/COUNTIF(F:F,F82)),2)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13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ROUND(G83*TRIMMEAN(G:G,2/MAX(A:A))/TRIMMEAN(IF(F:F=F83,G:G),2/COUNTIF(F:F,F83)),2)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13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ROUND(G84*TRIMMEAN(G:G,2/MAX(A:A))/TRIMMEAN(IF(F:F=F84,G:G),2/COUNTIF(F:F,F84)),2)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13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ROUND(G85*TRIMMEAN(G:G,2/MAX(A:A))/TRIMMEAN(IF(F:F=F85,G:G),2/COUNTIF(F:F,F85)),2)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13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ROUND(G86*TRIMMEAN(G:G,2/MAX(A:A))/TRIMMEAN(IF(F:F=F86,G:G),2/COUNTIF(F:F,F86)),2)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13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ROUND(G87*TRIMMEAN(G:G,2/MAX(A:A))/TRIMMEAN(IF(F:F=F87,G:G),2/COUNTIF(F:F,F87)),2)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13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ROUND(G88*TRIMMEAN(G:G,2/MAX(A:A))/TRIMMEAN(IF(F:F=F88,G:G),2/COUNTIF(F:F,F88)),2)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13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ROUND(G89*TRIMMEAN(G:G,2/MAX(A:A))/TRIMMEAN(IF(F:F=F89,G:G),2/COUNTIF(F:F,F89)),2)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13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ROUND(G90*TRIMMEAN(G:G,2/MAX(A:A))/TRIMMEAN(IF(F:F=F90,G:G),2/COUNTIF(F:F,F90)),2)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13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ROUND(G91*TRIMMEAN(G:G,2/MAX(A:A))/TRIMMEAN(IF(F:F=F91,G:G),2/COUNTIF(F:F,F91)),2)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13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ROUND(G92*TRIMMEAN(G:G,2/MAX(A:A))/TRIMMEAN(IF(F:F=F92,G:G),2/COUNTIF(F:F,F92)),2)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13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ROUND(G93*TRIMMEAN(G:G,2/MAX(A:A))/TRIMMEAN(IF(F:F=F93,G:G),2/COUNTIF(F:F,F93)),2)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13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ROUND(G94*TRIMMEAN(G:G,2/MAX(A:A))/TRIMMEAN(IF(F:F=F94,G:G),2/COUNTIF(F:F,F94)),2)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13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ROUND(G95*TRIMMEAN(G:G,2/MAX(A:A))/TRIMMEAN(IF(F:F=F95,G:G),2/COUNTIF(F:F,F95)),2)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13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ROUND(G96*TRIMMEAN(G:G,2/MAX(A:A))/TRIMMEAN(IF(F:F=F96,G:G),2/COUNTIF(F:F,F96)),2)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13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ROUND(G97*TRIMMEAN(G:G,2/MAX(A:A))/TRIMMEAN(IF(F:F=F97,G:G),2/COUNTIF(F:F,F97)),2)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13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ROUND(G98*TRIMMEAN(G:G,2/MAX(A:A))/TRIMMEAN(IF(F:F=F98,G:G),2/COUNTIF(F:F,F98)),2)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13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ROUND(G99*TRIMMEAN(G:G,2/MAX(A:A))/TRIMMEAN(IF(F:F=F99,G:G),2/COUNTIF(F:F,F99)),2)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13"/>
        <v>28.52</v>
      </c>
      <c r="E100" s="22">
        <f t="shared" ref="E100:E117" si="14">RANK(D100,D:D,0)</f>
        <v>97</v>
      </c>
      <c r="F100" s="21">
        <v>2</v>
      </c>
      <c r="G100" s="21">
        <v>82</v>
      </c>
      <c r="H100" s="22" cm="1">
        <f t="array" ref="H100">ROUND(G100*TRIMMEAN(G:G,2/MAX(A:A))/TRIMMEAN(IF(F:F=F100,G:G),2/COUNTIF(F:F,F100)),2)</f>
        <v>81.71</v>
      </c>
      <c r="I100" s="26">
        <f t="shared" ref="I100:I117" si="15">RANK(H100,H:H,0)</f>
        <v>42</v>
      </c>
      <c r="J100" s="22">
        <f t="shared" si="11"/>
        <v>110.23</v>
      </c>
      <c r="K100" s="27">
        <f t="shared" ref="K100:K117" si="16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ref="D101:D117" si="17">ROUND(C101*0.4,2)</f>
        <v>28.52</v>
      </c>
      <c r="E101" s="22">
        <f t="shared" si="14"/>
        <v>97</v>
      </c>
      <c r="F101" s="21">
        <v>2</v>
      </c>
      <c r="G101" s="21">
        <v>83</v>
      </c>
      <c r="H101" s="22" cm="1">
        <f t="array" ref="H101">ROUND(G101*TRIMMEAN(G:G,2/MAX(A:A))/TRIMMEAN(IF(F:F=F101,G:G),2/COUNTIF(F:F,F101)),2)</f>
        <v>82.71</v>
      </c>
      <c r="I101" s="26">
        <f t="shared" si="15"/>
        <v>36</v>
      </c>
      <c r="J101" s="22">
        <f t="shared" si="11"/>
        <v>111.23</v>
      </c>
      <c r="K101" s="27">
        <f t="shared" si="16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17"/>
        <v>28.46</v>
      </c>
      <c r="E102" s="22">
        <f t="shared" si="14"/>
        <v>99</v>
      </c>
      <c r="F102" s="21">
        <v>2</v>
      </c>
      <c r="G102" s="21">
        <v>84</v>
      </c>
      <c r="H102" s="22" cm="1">
        <f t="array" ref="H102">ROUND(G102*TRIMMEAN(G:G,2/MAX(A:A))/TRIMMEAN(IF(F:F=F102,G:G),2/COUNTIF(F:F,F102)),2)</f>
        <v>83.71</v>
      </c>
      <c r="I102" s="26">
        <f t="shared" si="15"/>
        <v>30</v>
      </c>
      <c r="J102" s="22">
        <f t="shared" si="11"/>
        <v>112.17</v>
      </c>
      <c r="K102" s="27">
        <f t="shared" si="16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17"/>
        <v>28.44</v>
      </c>
      <c r="E103" s="22">
        <f t="shared" si="14"/>
        <v>100</v>
      </c>
      <c r="F103" s="21">
        <v>2</v>
      </c>
      <c r="G103" s="21">
        <v>85</v>
      </c>
      <c r="H103" s="22" cm="1">
        <f t="array" ref="H103">ROUND(G103*TRIMMEAN(G:G,2/MAX(A:A))/TRIMMEAN(IF(F:F=F103,G:G),2/COUNTIF(F:F,F103)),2)</f>
        <v>84.7</v>
      </c>
      <c r="I103" s="26">
        <f t="shared" si="15"/>
        <v>25</v>
      </c>
      <c r="J103" s="22">
        <f t="shared" si="11"/>
        <v>113.14</v>
      </c>
      <c r="K103" s="27">
        <f t="shared" si="16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17"/>
        <v>28.42</v>
      </c>
      <c r="E104" s="22">
        <f t="shared" si="14"/>
        <v>101</v>
      </c>
      <c r="F104" s="21">
        <v>2</v>
      </c>
      <c r="G104" s="21">
        <v>86</v>
      </c>
      <c r="H104" s="22" cm="1">
        <f t="array" ref="H104">ROUND(G104*TRIMMEAN(G:G,2/MAX(A:A))/TRIMMEAN(IF(F:F=F104,G:G),2/COUNTIF(F:F,F104)),2)</f>
        <v>85.7</v>
      </c>
      <c r="I104" s="26">
        <f t="shared" si="15"/>
        <v>21</v>
      </c>
      <c r="J104" s="22">
        <f t="shared" si="11"/>
        <v>114.12</v>
      </c>
      <c r="K104" s="27">
        <f t="shared" si="16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17"/>
        <v>28.4</v>
      </c>
      <c r="E105" s="22">
        <f t="shared" si="14"/>
        <v>102</v>
      </c>
      <c r="F105" s="21">
        <v>3</v>
      </c>
      <c r="G105" s="21">
        <v>87</v>
      </c>
      <c r="H105" s="22" cm="1">
        <f t="array" ref="H105">ROUND(G105*TRIMMEAN(G:G,2/MAX(A:A))/TRIMMEAN(IF(F:F=F105,G:G),2/COUNTIF(F:F,F105)),2)</f>
        <v>89.34</v>
      </c>
      <c r="I105" s="26">
        <f t="shared" si="15"/>
        <v>8</v>
      </c>
      <c r="J105" s="22">
        <f t="shared" si="11"/>
        <v>117.74</v>
      </c>
      <c r="K105" s="27">
        <f t="shared" si="16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17"/>
        <v>28.34</v>
      </c>
      <c r="E106" s="22">
        <f t="shared" si="14"/>
        <v>103</v>
      </c>
      <c r="F106" s="21">
        <v>2</v>
      </c>
      <c r="G106" s="21">
        <v>88</v>
      </c>
      <c r="H106" s="22" cm="1">
        <f t="array" ref="H106">ROUND(G106*TRIMMEAN(G:G,2/MAX(A:A))/TRIMMEAN(IF(F:F=F106,G:G),2/COUNTIF(F:F,F106)),2)</f>
        <v>87.69</v>
      </c>
      <c r="I106" s="26">
        <f t="shared" si="15"/>
        <v>13</v>
      </c>
      <c r="J106" s="22">
        <f t="shared" si="11"/>
        <v>116.03</v>
      </c>
      <c r="K106" s="27">
        <f t="shared" si="16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17"/>
        <v>28.34</v>
      </c>
      <c r="E107" s="22">
        <f t="shared" si="14"/>
        <v>103</v>
      </c>
      <c r="F107" s="21">
        <v>2</v>
      </c>
      <c r="G107" s="21">
        <v>89</v>
      </c>
      <c r="H107" s="22" cm="1">
        <f t="array" ref="H107">ROUND(G107*TRIMMEAN(G:G,2/MAX(A:A))/TRIMMEAN(IF(F:F=F107,G:G),2/COUNTIF(F:F,F107)),2)</f>
        <v>88.69</v>
      </c>
      <c r="I107" s="26">
        <f t="shared" si="15"/>
        <v>9</v>
      </c>
      <c r="J107" s="22">
        <f t="shared" si="11"/>
        <v>117.03</v>
      </c>
      <c r="K107" s="27">
        <f t="shared" si="16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17"/>
        <v>28.32</v>
      </c>
      <c r="E108" s="22">
        <f t="shared" si="14"/>
        <v>105</v>
      </c>
      <c r="F108" s="21">
        <v>2</v>
      </c>
      <c r="G108" s="21">
        <v>90</v>
      </c>
      <c r="H108" s="22" cm="1">
        <f t="array" ref="H108">ROUND(G108*TRIMMEAN(G:G,2/MAX(A:A))/TRIMMEAN(IF(F:F=F108,G:G),2/COUNTIF(F:F,F108)),2)</f>
        <v>89.69</v>
      </c>
      <c r="I108" s="26">
        <f t="shared" si="15"/>
        <v>4</v>
      </c>
      <c r="J108" s="22">
        <f t="shared" si="11"/>
        <v>118.01</v>
      </c>
      <c r="K108" s="27">
        <f t="shared" si="16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17"/>
        <v>28.3</v>
      </c>
      <c r="E109" s="22">
        <f t="shared" si="14"/>
        <v>106</v>
      </c>
      <c r="F109" s="21">
        <v>2</v>
      </c>
      <c r="G109" s="21">
        <v>70</v>
      </c>
      <c r="H109" s="22" cm="1">
        <f t="array" ref="H109">ROUND(G109*TRIMMEAN(G:G,2/MAX(A:A))/TRIMMEAN(IF(F:F=F109,G:G),2/COUNTIF(F:F,F109)),2)</f>
        <v>69.76</v>
      </c>
      <c r="I109" s="26">
        <f t="shared" si="15"/>
        <v>110</v>
      </c>
      <c r="J109" s="22">
        <f t="shared" si="11"/>
        <v>98.06</v>
      </c>
      <c r="K109" s="27">
        <f t="shared" si="16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17"/>
        <v>28.3</v>
      </c>
      <c r="E110" s="22">
        <f t="shared" si="14"/>
        <v>106</v>
      </c>
      <c r="F110" s="21">
        <v>2</v>
      </c>
      <c r="G110" s="21">
        <v>71</v>
      </c>
      <c r="H110" s="22" cm="1">
        <f t="array" ref="H110">ROUND(G110*TRIMMEAN(G:G,2/MAX(A:A))/TRIMMEAN(IF(F:F=F110,G:G),2/COUNTIF(F:F,F110)),2)</f>
        <v>70.75</v>
      </c>
      <c r="I110" s="26">
        <f t="shared" si="15"/>
        <v>107</v>
      </c>
      <c r="J110" s="22">
        <f t="shared" si="11"/>
        <v>99.05</v>
      </c>
      <c r="K110" s="27">
        <f t="shared" si="16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17"/>
        <v>28.26</v>
      </c>
      <c r="E111" s="22">
        <f t="shared" si="14"/>
        <v>108</v>
      </c>
      <c r="F111" s="21">
        <v>3</v>
      </c>
      <c r="G111" s="21">
        <v>72</v>
      </c>
      <c r="H111" s="22" cm="1">
        <f t="array" ref="H111">ROUND(G111*TRIMMEAN(G:G,2/MAX(A:A))/TRIMMEAN(IF(F:F=F111,G:G),2/COUNTIF(F:F,F111)),2)</f>
        <v>73.94</v>
      </c>
      <c r="I111" s="26">
        <f t="shared" si="15"/>
        <v>87</v>
      </c>
      <c r="J111" s="22">
        <f t="shared" si="11"/>
        <v>102.2</v>
      </c>
      <c r="K111" s="27">
        <f t="shared" si="16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17"/>
        <v>28.26</v>
      </c>
      <c r="E112" s="22">
        <f t="shared" si="14"/>
        <v>108</v>
      </c>
      <c r="F112" s="21">
        <v>3</v>
      </c>
      <c r="G112" s="21">
        <v>73</v>
      </c>
      <c r="H112" s="22" cm="1">
        <f t="array" ref="H112">ROUND(G112*TRIMMEAN(G:G,2/MAX(A:A))/TRIMMEAN(IF(F:F=F112,G:G),2/COUNTIF(F:F,F112)),2)</f>
        <v>74.96</v>
      </c>
      <c r="I112" s="26">
        <f t="shared" si="15"/>
        <v>81</v>
      </c>
      <c r="J112" s="22">
        <f t="shared" si="11"/>
        <v>103.22</v>
      </c>
      <c r="K112" s="27">
        <f t="shared" si="16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17"/>
        <v>28.24</v>
      </c>
      <c r="E113" s="22">
        <f t="shared" si="14"/>
        <v>110</v>
      </c>
      <c r="F113" s="21">
        <v>2</v>
      </c>
      <c r="G113" s="21">
        <v>74</v>
      </c>
      <c r="H113" s="22" cm="1">
        <f t="array" ref="H113">ROUND(G113*TRIMMEAN(G:G,2/MAX(A:A))/TRIMMEAN(IF(F:F=F113,G:G),2/COUNTIF(F:F,F113)),2)</f>
        <v>73.74</v>
      </c>
      <c r="I113" s="26">
        <f t="shared" si="15"/>
        <v>91</v>
      </c>
      <c r="J113" s="22">
        <f t="shared" si="11"/>
        <v>101.98</v>
      </c>
      <c r="K113" s="27">
        <f t="shared" si="16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17"/>
        <v>28.22</v>
      </c>
      <c r="E114" s="22">
        <f t="shared" si="14"/>
        <v>111</v>
      </c>
      <c r="F114" s="21">
        <v>2</v>
      </c>
      <c r="G114" s="21">
        <v>75</v>
      </c>
      <c r="H114" s="22" cm="1">
        <f t="array" ref="H114">ROUND(G114*TRIMMEAN(G:G,2/MAX(A:A))/TRIMMEAN(IF(F:F=F114,G:G),2/COUNTIF(F:F,F114)),2)</f>
        <v>74.74</v>
      </c>
      <c r="I114" s="26">
        <f t="shared" si="15"/>
        <v>84</v>
      </c>
      <c r="J114" s="22">
        <f t="shared" si="11"/>
        <v>102.96</v>
      </c>
      <c r="K114" s="27">
        <f t="shared" si="16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17"/>
        <v>28.22</v>
      </c>
      <c r="E115" s="22">
        <f t="shared" si="14"/>
        <v>111</v>
      </c>
      <c r="F115" s="21">
        <v>3</v>
      </c>
      <c r="G115" s="21">
        <v>76</v>
      </c>
      <c r="H115" s="22" cm="1">
        <f t="array" ref="H115">ROUND(G115*TRIMMEAN(G:G,2/MAX(A:A))/TRIMMEAN(IF(F:F=F115,G:G),2/COUNTIF(F:F,F115)),2)</f>
        <v>78.04</v>
      </c>
      <c r="I115" s="26">
        <f t="shared" si="15"/>
        <v>66</v>
      </c>
      <c r="J115" s="22">
        <f t="shared" si="11"/>
        <v>106.26</v>
      </c>
      <c r="K115" s="27">
        <f t="shared" si="16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17"/>
        <v>28.18</v>
      </c>
      <c r="E116" s="22">
        <f t="shared" si="14"/>
        <v>113</v>
      </c>
      <c r="F116" s="21">
        <v>3</v>
      </c>
      <c r="G116" s="21">
        <v>77</v>
      </c>
      <c r="H116" s="22" cm="1">
        <f t="array" ref="H116">ROUND(G116*TRIMMEAN(G:G,2/MAX(A:A))/TRIMMEAN(IF(F:F=F116,G:G),2/COUNTIF(F:F,F116)),2)</f>
        <v>79.07</v>
      </c>
      <c r="I116" s="26">
        <f t="shared" si="15"/>
        <v>60</v>
      </c>
      <c r="J116" s="22">
        <f t="shared" si="11"/>
        <v>107.25</v>
      </c>
      <c r="K116" s="27">
        <f t="shared" si="16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17"/>
        <v>28.16</v>
      </c>
      <c r="E117" s="22">
        <f t="shared" si="14"/>
        <v>114</v>
      </c>
      <c r="F117" s="21">
        <v>3</v>
      </c>
      <c r="G117" s="21">
        <v>78</v>
      </c>
      <c r="H117" s="22" cm="1">
        <f t="array" ref="H117">ROUND(G117*TRIMMEAN(G:G,2/MAX(A:A))/TRIMMEAN(IF(F:F=F117,G:G),2/COUNTIF(F:F,F117)),2)</f>
        <v>80.1</v>
      </c>
      <c r="I117" s="26">
        <f t="shared" si="15"/>
        <v>54</v>
      </c>
      <c r="J117" s="22">
        <f t="shared" si="11"/>
        <v>108.26</v>
      </c>
      <c r="K117" s="27">
        <f t="shared" si="16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 t="shared" ref="D4:D67" si="0">ROUND(C4*0.4,2)</f>
        <v>32.2</v>
      </c>
      <c r="E4" s="22">
        <f t="shared" ref="E4:E35" si="1">RANK(D4,D:D,0)</f>
        <v>1</v>
      </c>
      <c r="F4" s="21">
        <v>1</v>
      </c>
      <c r="G4" s="21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6">
        <f t="shared" ref="I4:I35" si="2">RANK(H4,H:H,0)</f>
        <v>114</v>
      </c>
      <c r="J4" s="22">
        <f t="shared" ref="J4:J67" si="3">D4+H4</f>
        <v>100.67</v>
      </c>
      <c r="K4" s="27">
        <f t="shared" ref="K4:K35" si="4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si="0"/>
        <v>32.16</v>
      </c>
      <c r="E5" s="22">
        <f t="shared" si="1"/>
        <v>2</v>
      </c>
      <c r="F5" s="21">
        <v>1</v>
      </c>
      <c r="G5" s="21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6">
        <f t="shared" si="2"/>
        <v>113</v>
      </c>
      <c r="J5" s="22">
        <f t="shared" si="3"/>
        <v>101.61</v>
      </c>
      <c r="K5" s="27">
        <f t="shared" si="4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0"/>
        <v>32.02</v>
      </c>
      <c r="E6" s="22">
        <f t="shared" si="1"/>
        <v>3</v>
      </c>
      <c r="F6" s="21">
        <v>2</v>
      </c>
      <c r="G6" s="21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6">
        <f t="shared" si="2"/>
        <v>103</v>
      </c>
      <c r="J6" s="22">
        <f t="shared" si="3"/>
        <v>103.77</v>
      </c>
      <c r="K6" s="27">
        <f t="shared" si="4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0"/>
        <v>31.94</v>
      </c>
      <c r="E7" s="22">
        <f t="shared" si="1"/>
        <v>4</v>
      </c>
      <c r="F7" s="21">
        <v>1</v>
      </c>
      <c r="G7" s="21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6">
        <f t="shared" si="2"/>
        <v>105</v>
      </c>
      <c r="J7" s="22">
        <f t="shared" si="3"/>
        <v>103.34</v>
      </c>
      <c r="K7" s="27">
        <f t="shared" si="4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0"/>
        <v>31.58</v>
      </c>
      <c r="E8" s="22">
        <f t="shared" si="1"/>
        <v>5</v>
      </c>
      <c r="F8" s="21">
        <v>2</v>
      </c>
      <c r="G8" s="21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6">
        <f t="shared" si="2"/>
        <v>91</v>
      </c>
      <c r="J8" s="22">
        <f t="shared" si="3"/>
        <v>105.32</v>
      </c>
      <c r="K8" s="27">
        <f t="shared" si="4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0"/>
        <v>31.48</v>
      </c>
      <c r="E9" s="22">
        <f t="shared" si="1"/>
        <v>6</v>
      </c>
      <c r="F9" s="21">
        <v>3</v>
      </c>
      <c r="G9" s="21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6">
        <f t="shared" si="2"/>
        <v>71</v>
      </c>
      <c r="J9" s="22">
        <f t="shared" si="3"/>
        <v>108.5</v>
      </c>
      <c r="K9" s="27">
        <f t="shared" si="4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0"/>
        <v>31.46</v>
      </c>
      <c r="E10" s="22">
        <f t="shared" si="1"/>
        <v>7</v>
      </c>
      <c r="F10" s="21">
        <v>3</v>
      </c>
      <c r="G10" s="21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6">
        <f t="shared" si="2"/>
        <v>66</v>
      </c>
      <c r="J10" s="22">
        <f t="shared" si="3"/>
        <v>109.5</v>
      </c>
      <c r="K10" s="27">
        <f t="shared" si="4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0"/>
        <v>31.44</v>
      </c>
      <c r="E11" s="22">
        <f t="shared" si="1"/>
        <v>8</v>
      </c>
      <c r="F11" s="21">
        <v>2</v>
      </c>
      <c r="G11" s="21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6">
        <f t="shared" si="2"/>
        <v>75</v>
      </c>
      <c r="J11" s="22">
        <f t="shared" si="3"/>
        <v>108.17</v>
      </c>
      <c r="K11" s="27">
        <f t="shared" si="4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0"/>
        <v>31.4</v>
      </c>
      <c r="E12" s="22">
        <f t="shared" si="1"/>
        <v>9</v>
      </c>
      <c r="F12" s="21">
        <v>1</v>
      </c>
      <c r="G12" s="21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6">
        <f t="shared" si="2"/>
        <v>76</v>
      </c>
      <c r="J12" s="22">
        <f t="shared" si="3"/>
        <v>107.69</v>
      </c>
      <c r="K12" s="27">
        <f t="shared" si="4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0"/>
        <v>31.12</v>
      </c>
      <c r="E13" s="22">
        <f t="shared" si="1"/>
        <v>10</v>
      </c>
      <c r="F13" s="21">
        <v>1</v>
      </c>
      <c r="G13" s="21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6">
        <f t="shared" si="2"/>
        <v>70</v>
      </c>
      <c r="J13" s="22">
        <f t="shared" si="3"/>
        <v>108.39</v>
      </c>
      <c r="K13" s="27">
        <f t="shared" si="4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0"/>
        <v>31.12</v>
      </c>
      <c r="E14" s="22">
        <f t="shared" si="1"/>
        <v>10</v>
      </c>
      <c r="F14" s="21">
        <v>1</v>
      </c>
      <c r="G14" s="21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6">
        <f t="shared" si="2"/>
        <v>64</v>
      </c>
      <c r="J14" s="22">
        <f t="shared" si="3"/>
        <v>109.37</v>
      </c>
      <c r="K14" s="27">
        <f t="shared" si="4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0"/>
        <v>31.08</v>
      </c>
      <c r="E15" s="22">
        <f t="shared" si="1"/>
        <v>12</v>
      </c>
      <c r="F15" s="21">
        <v>1</v>
      </c>
      <c r="G15" s="21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6">
        <f t="shared" si="2"/>
        <v>58</v>
      </c>
      <c r="J15" s="22">
        <f t="shared" si="3"/>
        <v>110.31</v>
      </c>
      <c r="K15" s="27">
        <f t="shared" si="4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0"/>
        <v>31.04</v>
      </c>
      <c r="E16" s="22">
        <f t="shared" si="1"/>
        <v>13</v>
      </c>
      <c r="F16" s="21">
        <v>1</v>
      </c>
      <c r="G16" s="21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6">
        <f t="shared" si="2"/>
        <v>51</v>
      </c>
      <c r="J16" s="22">
        <f t="shared" si="3"/>
        <v>111.25</v>
      </c>
      <c r="K16" s="27">
        <f t="shared" si="4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0"/>
        <v>31.02</v>
      </c>
      <c r="E17" s="22">
        <f t="shared" si="1"/>
        <v>14</v>
      </c>
      <c r="F17" s="21">
        <v>1</v>
      </c>
      <c r="G17" s="21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6">
        <f t="shared" si="2"/>
        <v>44</v>
      </c>
      <c r="J17" s="22">
        <f t="shared" si="3"/>
        <v>112.2</v>
      </c>
      <c r="K17" s="27">
        <f t="shared" si="4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0"/>
        <v>30.92</v>
      </c>
      <c r="E18" s="22">
        <f t="shared" si="1"/>
        <v>15</v>
      </c>
      <c r="F18" s="21">
        <v>1</v>
      </c>
      <c r="G18" s="21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6">
        <f t="shared" si="2"/>
        <v>37</v>
      </c>
      <c r="J18" s="22">
        <f t="shared" si="3"/>
        <v>113.08</v>
      </c>
      <c r="K18" s="27">
        <f t="shared" si="4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0"/>
        <v>30.92</v>
      </c>
      <c r="E19" s="22">
        <f t="shared" si="1"/>
        <v>15</v>
      </c>
      <c r="F19" s="21">
        <v>1</v>
      </c>
      <c r="G19" s="21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6">
        <f t="shared" si="2"/>
        <v>33</v>
      </c>
      <c r="J19" s="22">
        <f t="shared" si="3"/>
        <v>114.06</v>
      </c>
      <c r="K19" s="27">
        <f t="shared" si="4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0"/>
        <v>30.9</v>
      </c>
      <c r="E20" s="22">
        <f t="shared" si="1"/>
        <v>17</v>
      </c>
      <c r="F20" s="21">
        <v>1</v>
      </c>
      <c r="G20" s="21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6">
        <f t="shared" si="2"/>
        <v>27</v>
      </c>
      <c r="J20" s="22">
        <f t="shared" si="3"/>
        <v>115.02</v>
      </c>
      <c r="K20" s="27">
        <f t="shared" si="4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0"/>
        <v>30.88</v>
      </c>
      <c r="E21" s="22">
        <f t="shared" si="1"/>
        <v>18</v>
      </c>
      <c r="F21" s="21">
        <v>1</v>
      </c>
      <c r="G21" s="21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6">
        <f t="shared" si="2"/>
        <v>23</v>
      </c>
      <c r="J21" s="22">
        <f t="shared" si="3"/>
        <v>115.98</v>
      </c>
      <c r="K21" s="27">
        <f t="shared" si="4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0"/>
        <v>30.88</v>
      </c>
      <c r="E22" s="22">
        <f t="shared" si="1"/>
        <v>18</v>
      </c>
      <c r="F22" s="21">
        <v>1</v>
      </c>
      <c r="G22" s="21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6">
        <f t="shared" si="2"/>
        <v>18</v>
      </c>
      <c r="J22" s="22">
        <f t="shared" si="3"/>
        <v>116.95</v>
      </c>
      <c r="K22" s="27">
        <f t="shared" si="4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0"/>
        <v>30.8</v>
      </c>
      <c r="E23" s="22">
        <f t="shared" si="1"/>
        <v>20</v>
      </c>
      <c r="F23" s="21">
        <v>1</v>
      </c>
      <c r="G23" s="21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6">
        <f t="shared" si="2"/>
        <v>15</v>
      </c>
      <c r="J23" s="22">
        <f t="shared" si="3"/>
        <v>117.85</v>
      </c>
      <c r="K23" s="27">
        <f t="shared" si="4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0"/>
        <v>30.68</v>
      </c>
      <c r="E24" s="22">
        <f t="shared" si="1"/>
        <v>21</v>
      </c>
      <c r="F24" s="21">
        <v>2</v>
      </c>
      <c r="G24" s="21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6">
        <f t="shared" si="2"/>
        <v>4</v>
      </c>
      <c r="J24" s="22">
        <f t="shared" si="3"/>
        <v>120.37</v>
      </c>
      <c r="K24" s="27">
        <f t="shared" si="4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0"/>
        <v>30.66</v>
      </c>
      <c r="E25" s="22">
        <f t="shared" si="1"/>
        <v>22</v>
      </c>
      <c r="F25" s="21">
        <v>2</v>
      </c>
      <c r="G25" s="21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6">
        <f t="shared" si="2"/>
        <v>110</v>
      </c>
      <c r="J25" s="22">
        <f t="shared" si="3"/>
        <v>100.42</v>
      </c>
      <c r="K25" s="27">
        <f t="shared" si="4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0"/>
        <v>30.6</v>
      </c>
      <c r="E26" s="22">
        <f t="shared" si="1"/>
        <v>23</v>
      </c>
      <c r="F26" s="21">
        <v>3</v>
      </c>
      <c r="G26" s="21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6">
        <f t="shared" si="2"/>
        <v>97</v>
      </c>
      <c r="J26" s="22">
        <f t="shared" si="3"/>
        <v>103.51</v>
      </c>
      <c r="K26" s="27">
        <f t="shared" si="4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0"/>
        <v>30.54</v>
      </c>
      <c r="E27" s="22">
        <f t="shared" si="1"/>
        <v>24</v>
      </c>
      <c r="F27" s="21">
        <v>3</v>
      </c>
      <c r="G27" s="21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6">
        <f t="shared" si="2"/>
        <v>87</v>
      </c>
      <c r="J27" s="22">
        <f t="shared" si="3"/>
        <v>104.48</v>
      </c>
      <c r="K27" s="27">
        <f t="shared" si="4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0"/>
        <v>30.48</v>
      </c>
      <c r="E28" s="22">
        <f t="shared" si="1"/>
        <v>25</v>
      </c>
      <c r="F28" s="21">
        <v>1</v>
      </c>
      <c r="G28" s="21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6">
        <f t="shared" si="2"/>
        <v>105</v>
      </c>
      <c r="J28" s="22">
        <f t="shared" si="3"/>
        <v>101.88</v>
      </c>
      <c r="K28" s="27">
        <f t="shared" si="4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0"/>
        <v>30.48</v>
      </c>
      <c r="E29" s="22">
        <f t="shared" si="1"/>
        <v>25</v>
      </c>
      <c r="F29" s="21">
        <v>1</v>
      </c>
      <c r="G29" s="21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6">
        <f t="shared" si="2"/>
        <v>100</v>
      </c>
      <c r="J29" s="22">
        <f t="shared" si="3"/>
        <v>102.86</v>
      </c>
      <c r="K29" s="27">
        <f t="shared" si="4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0"/>
        <v>30.48</v>
      </c>
      <c r="E30" s="22">
        <f t="shared" si="1"/>
        <v>25</v>
      </c>
      <c r="F30" s="21">
        <v>1</v>
      </c>
      <c r="G30" s="21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6">
        <f t="shared" si="2"/>
        <v>96</v>
      </c>
      <c r="J30" s="22">
        <f t="shared" si="3"/>
        <v>103.84</v>
      </c>
      <c r="K30" s="27">
        <f t="shared" si="4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0"/>
        <v>30.4</v>
      </c>
      <c r="E31" s="22">
        <f t="shared" si="1"/>
        <v>28</v>
      </c>
      <c r="F31" s="21">
        <v>1</v>
      </c>
      <c r="G31" s="21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6">
        <f t="shared" si="2"/>
        <v>85</v>
      </c>
      <c r="J31" s="22">
        <f t="shared" si="3"/>
        <v>104.74</v>
      </c>
      <c r="K31" s="27">
        <f t="shared" si="4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0"/>
        <v>30.34</v>
      </c>
      <c r="E32" s="22">
        <f t="shared" si="1"/>
        <v>29</v>
      </c>
      <c r="F32" s="21">
        <v>1</v>
      </c>
      <c r="G32" s="21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6">
        <f t="shared" si="2"/>
        <v>79</v>
      </c>
      <c r="J32" s="22">
        <f t="shared" si="3"/>
        <v>105.66</v>
      </c>
      <c r="K32" s="27">
        <f t="shared" si="4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0"/>
        <v>30.28</v>
      </c>
      <c r="E33" s="22">
        <f t="shared" si="1"/>
        <v>30</v>
      </c>
      <c r="F33" s="21">
        <v>1</v>
      </c>
      <c r="G33" s="21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6">
        <f t="shared" si="2"/>
        <v>76</v>
      </c>
      <c r="J33" s="22">
        <f t="shared" si="3"/>
        <v>106.57</v>
      </c>
      <c r="K33" s="27">
        <f t="shared" si="4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0"/>
        <v>30.24</v>
      </c>
      <c r="E34" s="22">
        <f t="shared" si="1"/>
        <v>31</v>
      </c>
      <c r="F34" s="21">
        <v>2</v>
      </c>
      <c r="G34" s="21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6">
        <f t="shared" si="2"/>
        <v>63</v>
      </c>
      <c r="J34" s="22">
        <f t="shared" si="3"/>
        <v>108.96</v>
      </c>
      <c r="K34" s="27">
        <f t="shared" si="4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0"/>
        <v>30.22</v>
      </c>
      <c r="E35" s="22">
        <f t="shared" si="1"/>
        <v>32</v>
      </c>
      <c r="F35" s="21">
        <v>3</v>
      </c>
      <c r="G35" s="21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6">
        <f t="shared" si="2"/>
        <v>40</v>
      </c>
      <c r="J35" s="22">
        <f t="shared" si="3"/>
        <v>112.37</v>
      </c>
      <c r="K35" s="27">
        <f t="shared" si="4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0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6">
        <f t="shared" ref="I36:I67" si="6">RANK(H36,H:H,0)</f>
        <v>31</v>
      </c>
      <c r="J36" s="22">
        <f t="shared" si="3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si="0"/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6">
        <f t="shared" si="6"/>
        <v>51</v>
      </c>
      <c r="J37" s="22">
        <f t="shared" si="3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0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6">
        <f t="shared" si="6"/>
        <v>44</v>
      </c>
      <c r="J38" s="22">
        <f t="shared" si="3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0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6">
        <f t="shared" si="6"/>
        <v>37</v>
      </c>
      <c r="J39" s="22">
        <f t="shared" si="3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0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6">
        <f t="shared" si="6"/>
        <v>33</v>
      </c>
      <c r="J40" s="22">
        <f t="shared" si="3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0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6">
        <f t="shared" si="6"/>
        <v>27</v>
      </c>
      <c r="J41" s="22">
        <f t="shared" si="3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0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6">
        <f t="shared" si="6"/>
        <v>23</v>
      </c>
      <c r="J42" s="22">
        <f t="shared" si="3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0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6">
        <f t="shared" si="6"/>
        <v>18</v>
      </c>
      <c r="J43" s="22">
        <f t="shared" si="3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0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6">
        <f t="shared" si="6"/>
        <v>9</v>
      </c>
      <c r="J44" s="22">
        <f t="shared" si="3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0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6">
        <f t="shared" si="6"/>
        <v>4</v>
      </c>
      <c r="J45" s="22">
        <f t="shared" si="3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0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6">
        <f t="shared" si="6"/>
        <v>101</v>
      </c>
      <c r="J46" s="22">
        <f t="shared" si="3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0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6">
        <f t="shared" si="6"/>
        <v>107</v>
      </c>
      <c r="J47" s="22">
        <f t="shared" si="3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0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6">
        <f t="shared" si="6"/>
        <v>87</v>
      </c>
      <c r="J48" s="22">
        <f t="shared" si="3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0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6">
        <f t="shared" si="6"/>
        <v>81</v>
      </c>
      <c r="J49" s="22">
        <f t="shared" si="3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0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6">
        <f t="shared" si="6"/>
        <v>91</v>
      </c>
      <c r="J50" s="22">
        <f t="shared" si="3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0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6">
        <f t="shared" si="6"/>
        <v>71</v>
      </c>
      <c r="J51" s="22">
        <f t="shared" si="3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0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6">
        <f t="shared" si="6"/>
        <v>66</v>
      </c>
      <c r="J52" s="22">
        <f t="shared" si="3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0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6">
        <f t="shared" si="6"/>
        <v>60</v>
      </c>
      <c r="J53" s="22">
        <f t="shared" si="3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0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6">
        <f t="shared" si="6"/>
        <v>69</v>
      </c>
      <c r="J54" s="22">
        <f t="shared" si="3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0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6">
        <f t="shared" si="6"/>
        <v>47</v>
      </c>
      <c r="J55" s="22">
        <f t="shared" si="3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0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6">
        <f t="shared" si="6"/>
        <v>64</v>
      </c>
      <c r="J56" s="22">
        <f t="shared" si="3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0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6">
        <f t="shared" si="6"/>
        <v>58</v>
      </c>
      <c r="J57" s="22">
        <f t="shared" si="3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0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6">
        <f t="shared" si="6"/>
        <v>51</v>
      </c>
      <c r="J58" s="22">
        <f t="shared" si="3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0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6">
        <f t="shared" si="6"/>
        <v>44</v>
      </c>
      <c r="J59" s="22">
        <f t="shared" si="3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0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6">
        <f t="shared" si="6"/>
        <v>37</v>
      </c>
      <c r="J60" s="22">
        <f t="shared" si="3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0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6">
        <f t="shared" si="6"/>
        <v>33</v>
      </c>
      <c r="J61" s="22">
        <f t="shared" si="3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0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6">
        <f t="shared" si="6"/>
        <v>27</v>
      </c>
      <c r="J62" s="22">
        <f t="shared" si="3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0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6">
        <f t="shared" si="6"/>
        <v>18</v>
      </c>
      <c r="J63" s="22">
        <f t="shared" si="3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0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6">
        <f t="shared" si="6"/>
        <v>3</v>
      </c>
      <c r="J64" s="22">
        <f t="shared" si="3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0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6">
        <f t="shared" si="6"/>
        <v>2</v>
      </c>
      <c r="J65" s="22">
        <f t="shared" si="3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0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6">
        <f t="shared" si="6"/>
        <v>4</v>
      </c>
      <c r="J66" s="22">
        <f t="shared" si="3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0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6">
        <f t="shared" si="6"/>
        <v>101</v>
      </c>
      <c r="J67" s="22">
        <f t="shared" si="3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ref="D68:D117" si="8">ROUND(C68*0.4,2)</f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si="8"/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8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8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8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8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8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8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8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8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8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8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8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8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8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8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8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8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8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8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8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8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8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8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8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8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8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8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8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8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8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8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8"/>
        <v>28.52</v>
      </c>
      <c r="E100" s="22">
        <f t="shared" ref="E100:E117" si="13">RANK(D100,D:D,0)</f>
        <v>97</v>
      </c>
      <c r="F100" s="21">
        <v>2</v>
      </c>
      <c r="G100" s="21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6">
        <f t="shared" ref="I100:I117" si="14">RANK(H100,H:H,0)</f>
        <v>42</v>
      </c>
      <c r="J100" s="22">
        <f t="shared" si="11"/>
        <v>110.23</v>
      </c>
      <c r="K100" s="27">
        <f t="shared" ref="K100:K117" si="15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si="8"/>
        <v>28.52</v>
      </c>
      <c r="E101" s="22">
        <f t="shared" si="13"/>
        <v>97</v>
      </c>
      <c r="F101" s="21">
        <v>2</v>
      </c>
      <c r="G101" s="21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6">
        <f t="shared" si="14"/>
        <v>36</v>
      </c>
      <c r="J101" s="22">
        <f t="shared" si="11"/>
        <v>111.23</v>
      </c>
      <c r="K101" s="27">
        <f t="shared" si="15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8"/>
        <v>28.46</v>
      </c>
      <c r="E102" s="22">
        <f t="shared" si="13"/>
        <v>99</v>
      </c>
      <c r="F102" s="21">
        <v>2</v>
      </c>
      <c r="G102" s="21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6">
        <f t="shared" si="14"/>
        <v>30</v>
      </c>
      <c r="J102" s="22">
        <f t="shared" si="11"/>
        <v>112.17</v>
      </c>
      <c r="K102" s="27">
        <f t="shared" si="15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8"/>
        <v>28.44</v>
      </c>
      <c r="E103" s="22">
        <f t="shared" si="13"/>
        <v>100</v>
      </c>
      <c r="F103" s="21">
        <v>2</v>
      </c>
      <c r="G103" s="21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6">
        <f t="shared" si="14"/>
        <v>25</v>
      </c>
      <c r="J103" s="22">
        <f t="shared" si="11"/>
        <v>113.14</v>
      </c>
      <c r="K103" s="27">
        <f t="shared" si="15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8"/>
        <v>28.42</v>
      </c>
      <c r="E104" s="22">
        <f t="shared" si="13"/>
        <v>101</v>
      </c>
      <c r="F104" s="21">
        <v>2</v>
      </c>
      <c r="G104" s="21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6">
        <f t="shared" si="14"/>
        <v>21</v>
      </c>
      <c r="J104" s="22">
        <f t="shared" si="11"/>
        <v>114.12</v>
      </c>
      <c r="K104" s="27">
        <f t="shared" si="15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8"/>
        <v>28.4</v>
      </c>
      <c r="E105" s="22">
        <f t="shared" si="13"/>
        <v>102</v>
      </c>
      <c r="F105" s="21">
        <v>3</v>
      </c>
      <c r="G105" s="21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6">
        <f t="shared" si="14"/>
        <v>8</v>
      </c>
      <c r="J105" s="22">
        <f t="shared" si="11"/>
        <v>117.74</v>
      </c>
      <c r="K105" s="27">
        <f t="shared" si="15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8"/>
        <v>28.34</v>
      </c>
      <c r="E106" s="22">
        <f t="shared" si="13"/>
        <v>103</v>
      </c>
      <c r="F106" s="21">
        <v>2</v>
      </c>
      <c r="G106" s="21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6">
        <f t="shared" si="14"/>
        <v>13</v>
      </c>
      <c r="J106" s="22">
        <f t="shared" si="11"/>
        <v>116.03</v>
      </c>
      <c r="K106" s="27">
        <f t="shared" si="15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8"/>
        <v>28.34</v>
      </c>
      <c r="E107" s="22">
        <f t="shared" si="13"/>
        <v>103</v>
      </c>
      <c r="F107" s="21">
        <v>2</v>
      </c>
      <c r="G107" s="21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6">
        <f t="shared" si="14"/>
        <v>9</v>
      </c>
      <c r="J107" s="22">
        <f t="shared" si="11"/>
        <v>117.03</v>
      </c>
      <c r="K107" s="27">
        <f t="shared" si="15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8"/>
        <v>28.32</v>
      </c>
      <c r="E108" s="22">
        <f t="shared" si="13"/>
        <v>105</v>
      </c>
      <c r="F108" s="21">
        <v>2</v>
      </c>
      <c r="G108" s="21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6">
        <f t="shared" si="14"/>
        <v>4</v>
      </c>
      <c r="J108" s="22">
        <f t="shared" si="11"/>
        <v>118.01</v>
      </c>
      <c r="K108" s="27">
        <f t="shared" si="15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8"/>
        <v>28.3</v>
      </c>
      <c r="E109" s="22">
        <f t="shared" si="13"/>
        <v>106</v>
      </c>
      <c r="F109" s="21">
        <v>2</v>
      </c>
      <c r="G109" s="21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6">
        <f t="shared" si="14"/>
        <v>110</v>
      </c>
      <c r="J109" s="22">
        <f t="shared" si="11"/>
        <v>98.06</v>
      </c>
      <c r="K109" s="27">
        <f t="shared" si="15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8"/>
        <v>28.3</v>
      </c>
      <c r="E110" s="22">
        <f t="shared" si="13"/>
        <v>106</v>
      </c>
      <c r="F110" s="21">
        <v>2</v>
      </c>
      <c r="G110" s="21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6">
        <f t="shared" si="14"/>
        <v>107</v>
      </c>
      <c r="J110" s="22">
        <f t="shared" si="11"/>
        <v>99.05</v>
      </c>
      <c r="K110" s="27">
        <f t="shared" si="15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8"/>
        <v>28.26</v>
      </c>
      <c r="E111" s="22">
        <f t="shared" si="13"/>
        <v>108</v>
      </c>
      <c r="F111" s="21">
        <v>3</v>
      </c>
      <c r="G111" s="21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6">
        <f t="shared" si="14"/>
        <v>87</v>
      </c>
      <c r="J111" s="22">
        <f t="shared" si="11"/>
        <v>102.2</v>
      </c>
      <c r="K111" s="27">
        <f t="shared" si="15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8"/>
        <v>28.26</v>
      </c>
      <c r="E112" s="22">
        <f t="shared" si="13"/>
        <v>108</v>
      </c>
      <c r="F112" s="21">
        <v>3</v>
      </c>
      <c r="G112" s="21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6">
        <f t="shared" si="14"/>
        <v>81</v>
      </c>
      <c r="J112" s="22">
        <f t="shared" si="11"/>
        <v>103.22</v>
      </c>
      <c r="K112" s="27">
        <f t="shared" si="15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8"/>
        <v>28.24</v>
      </c>
      <c r="E113" s="22">
        <f t="shared" si="13"/>
        <v>110</v>
      </c>
      <c r="F113" s="21">
        <v>2</v>
      </c>
      <c r="G113" s="21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6">
        <f t="shared" si="14"/>
        <v>91</v>
      </c>
      <c r="J113" s="22">
        <f t="shared" si="11"/>
        <v>101.98</v>
      </c>
      <c r="K113" s="27">
        <f t="shared" si="15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8"/>
        <v>28.22</v>
      </c>
      <c r="E114" s="22">
        <f t="shared" si="13"/>
        <v>111</v>
      </c>
      <c r="F114" s="21">
        <v>2</v>
      </c>
      <c r="G114" s="21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6">
        <f t="shared" si="14"/>
        <v>84</v>
      </c>
      <c r="J114" s="22">
        <f t="shared" si="11"/>
        <v>102.96</v>
      </c>
      <c r="K114" s="27">
        <f t="shared" si="15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8"/>
        <v>28.22</v>
      </c>
      <c r="E115" s="22">
        <f t="shared" si="13"/>
        <v>111</v>
      </c>
      <c r="F115" s="21">
        <v>3</v>
      </c>
      <c r="G115" s="21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6">
        <f t="shared" si="14"/>
        <v>66</v>
      </c>
      <c r="J115" s="22">
        <f t="shared" si="11"/>
        <v>106.26</v>
      </c>
      <c r="K115" s="27">
        <f t="shared" si="15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8"/>
        <v>28.18</v>
      </c>
      <c r="E116" s="22">
        <f t="shared" si="13"/>
        <v>113</v>
      </c>
      <c r="F116" s="21">
        <v>3</v>
      </c>
      <c r="G116" s="21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6">
        <f t="shared" si="14"/>
        <v>60</v>
      </c>
      <c r="J116" s="22">
        <f t="shared" si="11"/>
        <v>107.25</v>
      </c>
      <c r="K116" s="27">
        <f t="shared" si="15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8"/>
        <v>28.16</v>
      </c>
      <c r="E117" s="22">
        <f t="shared" si="13"/>
        <v>114</v>
      </c>
      <c r="F117" s="21">
        <v>3</v>
      </c>
      <c r="G117" s="21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6">
        <f t="shared" si="14"/>
        <v>54</v>
      </c>
      <c r="J117" s="22">
        <f t="shared" si="11"/>
        <v>108.26</v>
      </c>
      <c r="K117" s="27">
        <f t="shared" si="15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zoomScale="115" zoomScaleNormal="115" workbookViewId="0">
      <selection activeCell="Q11" sqref="Q11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4" width="5.25" customWidth="1"/>
    <col min="7" max="7" width="6" customWidth="1"/>
    <col min="8" max="8" width="7.1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spans="1:1">
      <c r="A1" s="1" t="s">
        <v>15</v>
      </c>
    </row>
    <row r="2" ht="35.1" customHeight="1" spans="1:14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.95" customHeight="1" spans="1:14">
      <c r="A3" s="3" t="s">
        <v>17</v>
      </c>
      <c r="B3" s="3" t="s">
        <v>18</v>
      </c>
      <c r="C3" s="3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3" t="s">
        <v>26</v>
      </c>
      <c r="K3" s="3" t="s">
        <v>12</v>
      </c>
      <c r="L3" s="4" t="s">
        <v>27</v>
      </c>
      <c r="M3" s="3" t="s">
        <v>28</v>
      </c>
      <c r="N3" s="3" t="s">
        <v>29</v>
      </c>
    </row>
    <row r="4" ht="18" customHeight="1" spans="1:14">
      <c r="A4" s="5" t="s">
        <v>30</v>
      </c>
      <c r="B4" s="6" t="s">
        <v>31</v>
      </c>
      <c r="C4" s="7" t="s">
        <v>32</v>
      </c>
      <c r="D4" s="6" t="s">
        <v>33</v>
      </c>
      <c r="E4" s="5" t="s">
        <v>34</v>
      </c>
      <c r="F4" s="5">
        <v>32.16</v>
      </c>
      <c r="G4" s="5">
        <v>8</v>
      </c>
      <c r="H4" s="5">
        <v>20</v>
      </c>
      <c r="I4" s="5">
        <v>82.54</v>
      </c>
      <c r="J4" s="5">
        <v>1.01619376287102</v>
      </c>
      <c r="K4" s="9">
        <v>83.8766331873739</v>
      </c>
      <c r="L4" s="9">
        <v>50.3259799124244</v>
      </c>
      <c r="M4" s="9">
        <v>82.4859799124243</v>
      </c>
      <c r="N4" s="5">
        <v>1</v>
      </c>
    </row>
    <row r="5" ht="18" customHeight="1" spans="1:14">
      <c r="A5" s="5" t="s">
        <v>35</v>
      </c>
      <c r="B5" s="6" t="s">
        <v>36</v>
      </c>
      <c r="C5" s="7" t="s">
        <v>32</v>
      </c>
      <c r="D5" s="6" t="s">
        <v>33</v>
      </c>
      <c r="E5" s="5" t="s">
        <v>37</v>
      </c>
      <c r="F5" s="5">
        <v>33.62</v>
      </c>
      <c r="G5" s="5">
        <v>8</v>
      </c>
      <c r="H5" s="5">
        <v>7</v>
      </c>
      <c r="I5" s="5">
        <v>79.34</v>
      </c>
      <c r="J5" s="5">
        <v>1.01619376287102</v>
      </c>
      <c r="K5" s="9">
        <v>80.6248131461867</v>
      </c>
      <c r="L5" s="9">
        <v>48.374887887712</v>
      </c>
      <c r="M5" s="9">
        <v>81.994887887712</v>
      </c>
      <c r="N5" s="5">
        <v>2</v>
      </c>
    </row>
    <row r="6" ht="18" customHeight="1" spans="1:14">
      <c r="A6" s="5" t="s">
        <v>38</v>
      </c>
      <c r="B6" s="6" t="s">
        <v>39</v>
      </c>
      <c r="C6" s="7" t="s">
        <v>32</v>
      </c>
      <c r="D6" s="6" t="s">
        <v>33</v>
      </c>
      <c r="E6" s="5" t="s">
        <v>40</v>
      </c>
      <c r="F6" s="5">
        <v>32.58</v>
      </c>
      <c r="G6" s="5">
        <v>7</v>
      </c>
      <c r="H6" s="5">
        <v>8</v>
      </c>
      <c r="I6" s="5">
        <v>83.52</v>
      </c>
      <c r="J6" s="5">
        <v>0.982400246211894</v>
      </c>
      <c r="K6" s="9">
        <v>82.0500685636174</v>
      </c>
      <c r="L6" s="9">
        <v>49.2300411381704</v>
      </c>
      <c r="M6" s="9">
        <v>81.8100411381704</v>
      </c>
      <c r="N6" s="5">
        <v>3</v>
      </c>
    </row>
    <row r="7" ht="18" customHeight="1" spans="1:14">
      <c r="A7" s="5" t="s">
        <v>41</v>
      </c>
      <c r="B7" s="6" t="s">
        <v>42</v>
      </c>
      <c r="C7" s="7" t="s">
        <v>32</v>
      </c>
      <c r="D7" s="6" t="s">
        <v>33</v>
      </c>
      <c r="E7" s="5" t="s">
        <v>43</v>
      </c>
      <c r="F7" s="5">
        <v>30.84</v>
      </c>
      <c r="G7" s="5">
        <v>7</v>
      </c>
      <c r="H7" s="5">
        <v>31</v>
      </c>
      <c r="I7" s="5">
        <v>85.98</v>
      </c>
      <c r="J7" s="5">
        <v>0.982400246211894</v>
      </c>
      <c r="K7" s="9">
        <v>84.4667731692986</v>
      </c>
      <c r="L7" s="9">
        <v>50.6800639015792</v>
      </c>
      <c r="M7" s="9">
        <v>81.5200639015792</v>
      </c>
      <c r="N7" s="5">
        <v>4</v>
      </c>
    </row>
    <row r="8" ht="18" customHeight="1" spans="1:14">
      <c r="A8" s="5" t="s">
        <v>44</v>
      </c>
      <c r="B8" s="6" t="s">
        <v>45</v>
      </c>
      <c r="C8" s="7" t="s">
        <v>32</v>
      </c>
      <c r="D8" s="6" t="s">
        <v>33</v>
      </c>
      <c r="E8" s="5" t="s">
        <v>46</v>
      </c>
      <c r="F8" s="5">
        <v>31.16</v>
      </c>
      <c r="G8" s="5">
        <v>7</v>
      </c>
      <c r="H8" s="5">
        <v>37</v>
      </c>
      <c r="I8" s="5">
        <v>85.38</v>
      </c>
      <c r="J8" s="5">
        <v>0.982400246211894</v>
      </c>
      <c r="K8" s="9">
        <v>83.8773330215715</v>
      </c>
      <c r="L8" s="9">
        <v>50.3263998129429</v>
      </c>
      <c r="M8" s="9">
        <v>81.4863998129429</v>
      </c>
      <c r="N8" s="5">
        <v>5</v>
      </c>
    </row>
    <row r="9" ht="18" customHeight="1" spans="1:14">
      <c r="A9" s="5" t="s">
        <v>47</v>
      </c>
      <c r="B9" s="6" t="s">
        <v>48</v>
      </c>
      <c r="C9" s="7" t="s">
        <v>32</v>
      </c>
      <c r="D9" s="6" t="s">
        <v>33</v>
      </c>
      <c r="E9" s="5" t="s">
        <v>49</v>
      </c>
      <c r="F9" s="5">
        <v>31.98</v>
      </c>
      <c r="G9" s="5">
        <v>7</v>
      </c>
      <c r="H9" s="5">
        <v>21</v>
      </c>
      <c r="I9" s="5">
        <v>83.82</v>
      </c>
      <c r="J9" s="5">
        <v>0.982400246211894</v>
      </c>
      <c r="K9" s="9">
        <v>82.3447886374809</v>
      </c>
      <c r="L9" s="9">
        <v>49.4068731824886</v>
      </c>
      <c r="M9" s="9">
        <v>81.3868731824886</v>
      </c>
      <c r="N9" s="5">
        <v>6</v>
      </c>
    </row>
    <row r="10" ht="18" customHeight="1" spans="1:14">
      <c r="A10" s="5" t="s">
        <v>50</v>
      </c>
      <c r="B10" s="6" t="s">
        <v>51</v>
      </c>
      <c r="C10" s="7" t="s">
        <v>32</v>
      </c>
      <c r="D10" s="6" t="s">
        <v>33</v>
      </c>
      <c r="E10" s="5" t="s">
        <v>52</v>
      </c>
      <c r="F10" s="5">
        <v>31.3</v>
      </c>
      <c r="G10" s="5">
        <v>8</v>
      </c>
      <c r="H10" s="5">
        <v>2</v>
      </c>
      <c r="I10" s="5">
        <v>82.1</v>
      </c>
      <c r="J10" s="5">
        <v>1.01619376287102</v>
      </c>
      <c r="K10" s="9">
        <v>83.4295079317107</v>
      </c>
      <c r="L10" s="9">
        <v>50.0577047590264</v>
      </c>
      <c r="M10" s="9">
        <v>81.3577047590264</v>
      </c>
      <c r="N10" s="5">
        <v>7</v>
      </c>
    </row>
    <row r="11" ht="18" customHeight="1" spans="1:14">
      <c r="A11" s="5" t="s">
        <v>53</v>
      </c>
      <c r="B11" s="6" t="s">
        <v>54</v>
      </c>
      <c r="C11" s="7" t="s">
        <v>32</v>
      </c>
      <c r="D11" s="6" t="s">
        <v>33</v>
      </c>
      <c r="E11" s="5" t="s">
        <v>55</v>
      </c>
      <c r="F11" s="5">
        <v>32.1</v>
      </c>
      <c r="G11" s="5">
        <v>7</v>
      </c>
      <c r="H11" s="5">
        <v>27</v>
      </c>
      <c r="I11" s="5">
        <v>83.44</v>
      </c>
      <c r="J11" s="5">
        <v>0.982400246211894</v>
      </c>
      <c r="K11" s="9">
        <v>81.9714765439204</v>
      </c>
      <c r="L11" s="9">
        <v>49.1828859263523</v>
      </c>
      <c r="M11" s="9">
        <v>81.2828859263523</v>
      </c>
      <c r="N11" s="5">
        <v>8</v>
      </c>
    </row>
    <row r="12" ht="18" customHeight="1" spans="1:14">
      <c r="A12" s="5" t="s">
        <v>56</v>
      </c>
      <c r="B12" s="6" t="s">
        <v>57</v>
      </c>
      <c r="C12" s="7" t="s">
        <v>32</v>
      </c>
      <c r="D12" s="6" t="s">
        <v>33</v>
      </c>
      <c r="E12" s="5" t="s">
        <v>58</v>
      </c>
      <c r="F12" s="5">
        <v>31.66</v>
      </c>
      <c r="G12" s="5">
        <v>7</v>
      </c>
      <c r="H12" s="5">
        <v>26</v>
      </c>
      <c r="I12" s="5">
        <v>84.18</v>
      </c>
      <c r="J12" s="5">
        <v>0.982400246211894</v>
      </c>
      <c r="K12" s="9">
        <v>82.6984527261173</v>
      </c>
      <c r="L12" s="9">
        <v>49.6190716356704</v>
      </c>
      <c r="M12" s="9">
        <v>81.2790716356703</v>
      </c>
      <c r="N12" s="5">
        <v>9</v>
      </c>
    </row>
    <row r="13" ht="18" customHeight="1" spans="1:14">
      <c r="A13" s="5" t="s">
        <v>59</v>
      </c>
      <c r="B13" s="6" t="s">
        <v>60</v>
      </c>
      <c r="C13" s="7" t="s">
        <v>32</v>
      </c>
      <c r="D13" s="6" t="s">
        <v>33</v>
      </c>
      <c r="E13" s="5" t="s">
        <v>61</v>
      </c>
      <c r="F13" s="5">
        <v>30.54</v>
      </c>
      <c r="G13" s="5">
        <v>7</v>
      </c>
      <c r="H13" s="5">
        <v>16</v>
      </c>
      <c r="I13" s="5">
        <v>86.08</v>
      </c>
      <c r="J13" s="5">
        <v>0.982400246211894</v>
      </c>
      <c r="K13" s="9">
        <v>84.5650131939198</v>
      </c>
      <c r="L13" s="9">
        <v>50.7390079163519</v>
      </c>
      <c r="M13" s="9">
        <v>81.2790079163519</v>
      </c>
      <c r="N13" s="5">
        <v>10</v>
      </c>
    </row>
    <row r="14" ht="18" customHeight="1" spans="1:14">
      <c r="A14" s="5" t="s">
        <v>62</v>
      </c>
      <c r="B14" s="6" t="s">
        <v>63</v>
      </c>
      <c r="C14" s="7" t="s">
        <v>32</v>
      </c>
      <c r="D14" s="6" t="s">
        <v>33</v>
      </c>
      <c r="E14" s="5" t="s">
        <v>64</v>
      </c>
      <c r="F14" s="5">
        <v>31.44</v>
      </c>
      <c r="G14" s="5">
        <v>7</v>
      </c>
      <c r="H14" s="5">
        <v>20</v>
      </c>
      <c r="I14" s="5">
        <v>84.22</v>
      </c>
      <c r="J14" s="5">
        <v>0.982400246211894</v>
      </c>
      <c r="K14" s="9">
        <v>82.7377487359657</v>
      </c>
      <c r="L14" s="9">
        <v>49.6426492415794</v>
      </c>
      <c r="M14" s="9">
        <v>81.0826492415794</v>
      </c>
      <c r="N14" s="5">
        <v>11</v>
      </c>
    </row>
    <row r="15" ht="18" customHeight="1" spans="1:14">
      <c r="A15" s="5" t="s">
        <v>65</v>
      </c>
      <c r="B15" s="6" t="s">
        <v>66</v>
      </c>
      <c r="C15" s="7" t="s">
        <v>32</v>
      </c>
      <c r="D15" s="6" t="s">
        <v>33</v>
      </c>
      <c r="E15" s="5" t="s">
        <v>52</v>
      </c>
      <c r="F15" s="5">
        <v>31.3</v>
      </c>
      <c r="G15" s="5">
        <v>8</v>
      </c>
      <c r="H15" s="5">
        <v>23</v>
      </c>
      <c r="I15" s="5">
        <v>81.5</v>
      </c>
      <c r="J15" s="5">
        <v>1.01619376287102</v>
      </c>
      <c r="K15" s="9">
        <v>82.8197916739881</v>
      </c>
      <c r="L15" s="9">
        <v>49.6918750043928</v>
      </c>
      <c r="M15" s="9">
        <v>80.9918750043928</v>
      </c>
      <c r="N15" s="5">
        <v>12</v>
      </c>
    </row>
    <row r="16" ht="18" customHeight="1" spans="1:14">
      <c r="A16" s="5" t="s">
        <v>67</v>
      </c>
      <c r="B16" s="6" t="s">
        <v>68</v>
      </c>
      <c r="C16" s="7" t="s">
        <v>32</v>
      </c>
      <c r="D16" s="6" t="s">
        <v>33</v>
      </c>
      <c r="E16" s="5" t="s">
        <v>69</v>
      </c>
      <c r="F16" s="5">
        <v>30.56</v>
      </c>
      <c r="G16" s="5">
        <v>7</v>
      </c>
      <c r="H16" s="5">
        <v>19</v>
      </c>
      <c r="I16" s="5">
        <v>85.4</v>
      </c>
      <c r="J16" s="5">
        <v>0.982400246211894</v>
      </c>
      <c r="K16" s="9">
        <v>83.8969810264958</v>
      </c>
      <c r="L16" s="9">
        <v>50.3381886158975</v>
      </c>
      <c r="M16" s="9">
        <v>80.8981886158975</v>
      </c>
      <c r="N16" s="5">
        <v>13</v>
      </c>
    </row>
    <row r="17" ht="18" customHeight="1" spans="1:14">
      <c r="A17" s="5" t="s">
        <v>70</v>
      </c>
      <c r="B17" s="6" t="s">
        <v>71</v>
      </c>
      <c r="C17" s="7" t="s">
        <v>32</v>
      </c>
      <c r="D17" s="6" t="s">
        <v>33</v>
      </c>
      <c r="E17" s="5" t="s">
        <v>72</v>
      </c>
      <c r="F17" s="5">
        <v>32.08</v>
      </c>
      <c r="G17" s="5">
        <v>7</v>
      </c>
      <c r="H17" s="5">
        <v>3</v>
      </c>
      <c r="I17" s="5">
        <v>82.78</v>
      </c>
      <c r="J17" s="5">
        <v>0.982400246211894</v>
      </c>
      <c r="K17" s="9">
        <v>81.3230923814206</v>
      </c>
      <c r="L17" s="9">
        <v>48.7938554288524</v>
      </c>
      <c r="M17" s="9">
        <v>80.8738554288524</v>
      </c>
      <c r="N17" s="5">
        <v>14</v>
      </c>
    </row>
    <row r="18" ht="18" customHeight="1" spans="1:14">
      <c r="A18" s="5" t="s">
        <v>73</v>
      </c>
      <c r="B18" s="6" t="s">
        <v>74</v>
      </c>
      <c r="C18" s="7" t="s">
        <v>32</v>
      </c>
      <c r="D18" s="6" t="s">
        <v>33</v>
      </c>
      <c r="E18" s="5" t="s">
        <v>75</v>
      </c>
      <c r="F18" s="5">
        <v>31.18</v>
      </c>
      <c r="G18" s="5">
        <v>7</v>
      </c>
      <c r="H18" s="5">
        <v>30</v>
      </c>
      <c r="I18" s="5">
        <v>83.88</v>
      </c>
      <c r="J18" s="5">
        <v>0.982400246211894</v>
      </c>
      <c r="K18" s="9">
        <v>82.4037326522537</v>
      </c>
      <c r="L18" s="9">
        <v>49.4422395913522</v>
      </c>
      <c r="M18" s="9">
        <v>80.6222395913522</v>
      </c>
      <c r="N18" s="5">
        <v>15</v>
      </c>
    </row>
    <row r="19" ht="18" customHeight="1" spans="1:14">
      <c r="A19" s="5" t="s">
        <v>76</v>
      </c>
      <c r="B19" s="6" t="s">
        <v>77</v>
      </c>
      <c r="C19" s="7" t="s">
        <v>32</v>
      </c>
      <c r="D19" s="6" t="s">
        <v>33</v>
      </c>
      <c r="E19" s="5" t="s">
        <v>78</v>
      </c>
      <c r="F19" s="5">
        <v>31.38</v>
      </c>
      <c r="G19" s="5">
        <v>8</v>
      </c>
      <c r="H19" s="5">
        <v>19</v>
      </c>
      <c r="I19" s="5">
        <v>80.74</v>
      </c>
      <c r="J19" s="5">
        <v>1.01619376287102</v>
      </c>
      <c r="K19" s="9">
        <v>82.0474844142061</v>
      </c>
      <c r="L19" s="9">
        <v>49.2284906485236</v>
      </c>
      <c r="M19" s="9">
        <v>80.6084906485236</v>
      </c>
      <c r="N19" s="5">
        <v>16</v>
      </c>
    </row>
    <row r="20" ht="18" customHeight="1" spans="1:14">
      <c r="A20" s="5" t="s">
        <v>79</v>
      </c>
      <c r="B20" s="6" t="s">
        <v>80</v>
      </c>
      <c r="C20" s="7" t="s">
        <v>32</v>
      </c>
      <c r="D20" s="6" t="s">
        <v>33</v>
      </c>
      <c r="E20" s="5" t="s">
        <v>81</v>
      </c>
      <c r="F20" s="5">
        <v>31.88</v>
      </c>
      <c r="G20" s="5">
        <v>7</v>
      </c>
      <c r="H20" s="5">
        <v>7</v>
      </c>
      <c r="I20" s="5">
        <v>82.36</v>
      </c>
      <c r="J20" s="5">
        <v>0.982400246211894</v>
      </c>
      <c r="K20" s="9">
        <v>80.9104842780116</v>
      </c>
      <c r="L20" s="9">
        <v>48.546290566807</v>
      </c>
      <c r="M20" s="9">
        <v>80.426290566807</v>
      </c>
      <c r="N20" s="5">
        <v>17</v>
      </c>
    </row>
    <row r="21" ht="18" customHeight="1" spans="1:14">
      <c r="A21" s="5" t="s">
        <v>82</v>
      </c>
      <c r="B21" s="6" t="s">
        <v>83</v>
      </c>
      <c r="C21" s="7" t="s">
        <v>32</v>
      </c>
      <c r="D21" s="6" t="s">
        <v>33</v>
      </c>
      <c r="E21" s="5" t="s">
        <v>84</v>
      </c>
      <c r="F21" s="5">
        <v>31.22</v>
      </c>
      <c r="G21" s="5">
        <v>7</v>
      </c>
      <c r="H21" s="5">
        <v>38</v>
      </c>
      <c r="I21" s="5">
        <v>83.44</v>
      </c>
      <c r="J21" s="5">
        <v>0.982400246211894</v>
      </c>
      <c r="K21" s="9">
        <v>81.9714765439204</v>
      </c>
      <c r="L21" s="9">
        <v>49.1828859263523</v>
      </c>
      <c r="M21" s="9">
        <v>80.4028859263523</v>
      </c>
      <c r="N21" s="5">
        <v>18</v>
      </c>
    </row>
    <row r="22" ht="18" customHeight="1" spans="1:14">
      <c r="A22" s="5" t="s">
        <v>85</v>
      </c>
      <c r="B22" s="6" t="s">
        <v>86</v>
      </c>
      <c r="C22" s="7" t="s">
        <v>32</v>
      </c>
      <c r="D22" s="6" t="s">
        <v>33</v>
      </c>
      <c r="E22" s="5" t="s">
        <v>87</v>
      </c>
      <c r="F22" s="5">
        <v>30.78</v>
      </c>
      <c r="G22" s="5">
        <v>8</v>
      </c>
      <c r="H22" s="5">
        <v>37</v>
      </c>
      <c r="I22" s="5">
        <v>81.38</v>
      </c>
      <c r="J22" s="5">
        <v>1.01619376287102</v>
      </c>
      <c r="K22" s="9">
        <v>82.6978484224435</v>
      </c>
      <c r="L22" s="9">
        <v>49.6187090534661</v>
      </c>
      <c r="M22" s="9">
        <v>80.3987090534661</v>
      </c>
      <c r="N22" s="5">
        <v>19</v>
      </c>
    </row>
    <row r="23" ht="18" customHeight="1" spans="1:14">
      <c r="A23" s="5" t="s">
        <v>88</v>
      </c>
      <c r="B23" s="6" t="s">
        <v>89</v>
      </c>
      <c r="C23" s="7" t="s">
        <v>32</v>
      </c>
      <c r="D23" s="6" t="s">
        <v>33</v>
      </c>
      <c r="E23" s="5" t="s">
        <v>90</v>
      </c>
      <c r="F23" s="5">
        <v>32.3</v>
      </c>
      <c r="G23" s="5">
        <v>8</v>
      </c>
      <c r="H23" s="5">
        <v>16</v>
      </c>
      <c r="I23" s="5">
        <v>78.7</v>
      </c>
      <c r="J23" s="5">
        <v>1.01619376287102</v>
      </c>
      <c r="K23" s="9">
        <v>79.9744491379492</v>
      </c>
      <c r="L23" s="9">
        <v>47.9846694827695</v>
      </c>
      <c r="M23" s="9">
        <v>80.2846694827695</v>
      </c>
      <c r="N23" s="5">
        <v>20</v>
      </c>
    </row>
    <row r="24" ht="18" customHeight="1" spans="1:14">
      <c r="A24" s="5" t="s">
        <v>91</v>
      </c>
      <c r="B24" s="6" t="s">
        <v>92</v>
      </c>
      <c r="C24" s="7" t="s">
        <v>32</v>
      </c>
      <c r="D24" s="6" t="s">
        <v>33</v>
      </c>
      <c r="E24" s="5" t="s">
        <v>64</v>
      </c>
      <c r="F24" s="5">
        <v>31.44</v>
      </c>
      <c r="G24" s="5">
        <v>8</v>
      </c>
      <c r="H24" s="5">
        <v>11</v>
      </c>
      <c r="I24" s="5">
        <v>80.04</v>
      </c>
      <c r="J24" s="5">
        <v>1.01619376287102</v>
      </c>
      <c r="K24" s="9">
        <v>81.3361487801964</v>
      </c>
      <c r="L24" s="9">
        <v>48.8016892681178</v>
      </c>
      <c r="M24" s="9">
        <v>80.2416892681178</v>
      </c>
      <c r="N24" s="5">
        <v>21</v>
      </c>
    </row>
    <row r="25" ht="18" customHeight="1" spans="1:14">
      <c r="A25" s="5" t="s">
        <v>93</v>
      </c>
      <c r="B25" s="6" t="s">
        <v>94</v>
      </c>
      <c r="C25" s="7" t="s">
        <v>32</v>
      </c>
      <c r="D25" s="6" t="s">
        <v>33</v>
      </c>
      <c r="E25" s="5" t="s">
        <v>95</v>
      </c>
      <c r="F25" s="5">
        <v>31.32</v>
      </c>
      <c r="G25" s="5">
        <v>8</v>
      </c>
      <c r="H25" s="5">
        <v>10</v>
      </c>
      <c r="I25" s="5">
        <v>80.04</v>
      </c>
      <c r="J25" s="5">
        <v>1.01619376287102</v>
      </c>
      <c r="K25" s="9">
        <v>81.3361487801964</v>
      </c>
      <c r="L25" s="9">
        <v>48.8016892681178</v>
      </c>
      <c r="M25" s="9">
        <v>80.1216892681178</v>
      </c>
      <c r="N25" s="5">
        <v>22</v>
      </c>
    </row>
    <row r="26" ht="18" customHeight="1" spans="1:14">
      <c r="A26" s="5" t="s">
        <v>96</v>
      </c>
      <c r="B26" s="6" t="s">
        <v>97</v>
      </c>
      <c r="C26" s="7" t="s">
        <v>32</v>
      </c>
      <c r="D26" s="6" t="s">
        <v>33</v>
      </c>
      <c r="E26" s="5" t="s">
        <v>98</v>
      </c>
      <c r="F26" s="5">
        <v>30.3</v>
      </c>
      <c r="G26" s="5">
        <v>8</v>
      </c>
      <c r="H26" s="5">
        <v>6</v>
      </c>
      <c r="I26" s="5">
        <v>81.66</v>
      </c>
      <c r="J26" s="5">
        <v>1.01619376287102</v>
      </c>
      <c r="K26" s="9">
        <v>82.9823826760474</v>
      </c>
      <c r="L26" s="9">
        <v>49.7894296056284</v>
      </c>
      <c r="M26" s="9">
        <v>80.0894296056285</v>
      </c>
      <c r="N26" s="5">
        <v>23</v>
      </c>
    </row>
    <row r="27" ht="18" customHeight="1" spans="1:14">
      <c r="A27" s="5" t="s">
        <v>99</v>
      </c>
      <c r="B27" s="6" t="s">
        <v>100</v>
      </c>
      <c r="C27" s="7" t="s">
        <v>32</v>
      </c>
      <c r="D27" s="6" t="s">
        <v>33</v>
      </c>
      <c r="E27" s="5" t="s">
        <v>101</v>
      </c>
      <c r="F27" s="5">
        <v>30.8</v>
      </c>
      <c r="G27" s="5">
        <v>7</v>
      </c>
      <c r="H27" s="5">
        <v>35</v>
      </c>
      <c r="I27" s="5">
        <v>83.56</v>
      </c>
      <c r="J27" s="5">
        <v>0.982400246211894</v>
      </c>
      <c r="K27" s="9">
        <v>82.0893645734659</v>
      </c>
      <c r="L27" s="9">
        <v>49.2536187440795</v>
      </c>
      <c r="M27" s="9">
        <v>80.0536187440795</v>
      </c>
      <c r="N27" s="5">
        <v>24</v>
      </c>
    </row>
    <row r="28" ht="18" customHeight="1" spans="1:14">
      <c r="A28" s="5" t="s">
        <v>102</v>
      </c>
      <c r="B28" s="6" t="s">
        <v>103</v>
      </c>
      <c r="C28" s="7" t="s">
        <v>32</v>
      </c>
      <c r="D28" s="6" t="s">
        <v>33</v>
      </c>
      <c r="E28" s="5" t="s">
        <v>104</v>
      </c>
      <c r="F28" s="5">
        <v>32.36</v>
      </c>
      <c r="G28" s="5">
        <v>7</v>
      </c>
      <c r="H28" s="5">
        <v>33</v>
      </c>
      <c r="I28" s="5">
        <v>80.72</v>
      </c>
      <c r="J28" s="5">
        <v>0.982400246211894</v>
      </c>
      <c r="K28" s="9">
        <v>79.2993478742241</v>
      </c>
      <c r="L28" s="9">
        <v>47.5796087245344</v>
      </c>
      <c r="M28" s="9">
        <v>79.9396087245345</v>
      </c>
      <c r="N28" s="5">
        <v>25</v>
      </c>
    </row>
    <row r="29" ht="18" customHeight="1" spans="1:14">
      <c r="A29" s="5" t="s">
        <v>105</v>
      </c>
      <c r="B29" s="6" t="s">
        <v>106</v>
      </c>
      <c r="C29" s="7" t="s">
        <v>32</v>
      </c>
      <c r="D29" s="6" t="s">
        <v>33</v>
      </c>
      <c r="E29" s="5" t="s">
        <v>95</v>
      </c>
      <c r="F29" s="5">
        <v>31.32</v>
      </c>
      <c r="G29" s="5">
        <v>7</v>
      </c>
      <c r="H29" s="5">
        <v>11</v>
      </c>
      <c r="I29" s="5">
        <v>82.46</v>
      </c>
      <c r="J29" s="5">
        <v>0.982400246211894</v>
      </c>
      <c r="K29" s="9">
        <v>81.0087243026328</v>
      </c>
      <c r="L29" s="9">
        <v>48.6052345815797</v>
      </c>
      <c r="M29" s="9">
        <v>79.9252345815797</v>
      </c>
      <c r="N29" s="5">
        <v>26</v>
      </c>
    </row>
    <row r="30" ht="18" customHeight="1" spans="1:14">
      <c r="A30" s="5" t="s">
        <v>107</v>
      </c>
      <c r="B30" s="6" t="s">
        <v>108</v>
      </c>
      <c r="C30" s="7" t="s">
        <v>32</v>
      </c>
      <c r="D30" s="6" t="s">
        <v>33</v>
      </c>
      <c r="E30" s="5" t="s">
        <v>109</v>
      </c>
      <c r="F30" s="5">
        <v>31.12</v>
      </c>
      <c r="G30" s="5">
        <v>7</v>
      </c>
      <c r="H30" s="5">
        <v>28</v>
      </c>
      <c r="I30" s="5">
        <v>82.78</v>
      </c>
      <c r="J30" s="5">
        <v>0.982400246211894</v>
      </c>
      <c r="K30" s="9">
        <v>81.3230923814206</v>
      </c>
      <c r="L30" s="9">
        <v>48.7938554288524</v>
      </c>
      <c r="M30" s="9">
        <v>79.9138554288524</v>
      </c>
      <c r="N30" s="5">
        <v>27</v>
      </c>
    </row>
    <row r="31" ht="18" customHeight="1" spans="1:14">
      <c r="A31" s="5" t="s">
        <v>110</v>
      </c>
      <c r="B31" s="6" t="s">
        <v>111</v>
      </c>
      <c r="C31" s="7" t="s">
        <v>32</v>
      </c>
      <c r="D31" s="6" t="s">
        <v>33</v>
      </c>
      <c r="E31" s="5" t="s">
        <v>43</v>
      </c>
      <c r="F31" s="5">
        <v>30.84</v>
      </c>
      <c r="G31" s="5">
        <v>8</v>
      </c>
      <c r="H31" s="5">
        <v>26</v>
      </c>
      <c r="I31" s="5">
        <v>80.28</v>
      </c>
      <c r="J31" s="5">
        <v>1.01619376287102</v>
      </c>
      <c r="K31" s="9">
        <v>81.5800352832854</v>
      </c>
      <c r="L31" s="9">
        <v>48.9480211699712</v>
      </c>
      <c r="M31" s="9">
        <v>79.7880211699712</v>
      </c>
      <c r="N31" s="5">
        <v>28</v>
      </c>
    </row>
    <row r="32" ht="18" customHeight="1" spans="1:14">
      <c r="A32" s="5" t="s">
        <v>112</v>
      </c>
      <c r="B32" s="6" t="s">
        <v>113</v>
      </c>
      <c r="C32" s="7" t="s">
        <v>32</v>
      </c>
      <c r="D32" s="6" t="s">
        <v>33</v>
      </c>
      <c r="E32" s="5" t="s">
        <v>114</v>
      </c>
      <c r="F32" s="5">
        <v>30.28</v>
      </c>
      <c r="G32" s="5">
        <v>7</v>
      </c>
      <c r="H32" s="5">
        <v>4</v>
      </c>
      <c r="I32" s="5">
        <v>83.76</v>
      </c>
      <c r="J32" s="5">
        <v>0.982400246211894</v>
      </c>
      <c r="K32" s="9">
        <v>82.2858446227083</v>
      </c>
      <c r="L32" s="9">
        <v>49.371506773625</v>
      </c>
      <c r="M32" s="9">
        <v>79.651506773625</v>
      </c>
      <c r="N32" s="5">
        <v>29</v>
      </c>
    </row>
    <row r="33" ht="18" customHeight="1" spans="1:14">
      <c r="A33" s="5" t="s">
        <v>115</v>
      </c>
      <c r="B33" s="6" t="s">
        <v>116</v>
      </c>
      <c r="C33" s="7" t="s">
        <v>32</v>
      </c>
      <c r="D33" s="6" t="s">
        <v>33</v>
      </c>
      <c r="E33" s="5" t="s">
        <v>117</v>
      </c>
      <c r="F33" s="5">
        <v>31.58</v>
      </c>
      <c r="G33" s="5">
        <v>8</v>
      </c>
      <c r="H33" s="5">
        <v>17</v>
      </c>
      <c r="I33" s="5">
        <v>78.8</v>
      </c>
      <c r="J33" s="5">
        <v>1.01619376287102</v>
      </c>
      <c r="K33" s="9">
        <v>80.0760685142363</v>
      </c>
      <c r="L33" s="9">
        <v>48.0456411085418</v>
      </c>
      <c r="M33" s="9">
        <v>79.6256411085418</v>
      </c>
      <c r="N33" s="5">
        <v>30</v>
      </c>
    </row>
    <row r="34" ht="18" customHeight="1" spans="1:14">
      <c r="A34" s="5" t="s">
        <v>118</v>
      </c>
      <c r="B34" s="6" t="s">
        <v>119</v>
      </c>
      <c r="C34" s="7" t="s">
        <v>32</v>
      </c>
      <c r="D34" s="6" t="s">
        <v>33</v>
      </c>
      <c r="E34" s="5" t="s">
        <v>120</v>
      </c>
      <c r="F34" s="5">
        <v>31.04</v>
      </c>
      <c r="G34" s="5">
        <v>8</v>
      </c>
      <c r="H34" s="5">
        <v>35</v>
      </c>
      <c r="I34" s="5">
        <v>79.68</v>
      </c>
      <c r="J34" s="5">
        <v>1.01619376287102</v>
      </c>
      <c r="K34" s="9">
        <v>80.9703190255628</v>
      </c>
      <c r="L34" s="9">
        <v>48.5821914153377</v>
      </c>
      <c r="M34" s="9">
        <v>79.6221914153377</v>
      </c>
      <c r="N34" s="5">
        <v>31</v>
      </c>
    </row>
    <row r="35" ht="18" customHeight="1" spans="1:14">
      <c r="A35" s="5" t="s">
        <v>121</v>
      </c>
      <c r="B35" s="8" t="s">
        <v>122</v>
      </c>
      <c r="C35" s="7" t="s">
        <v>32</v>
      </c>
      <c r="D35" s="6" t="s">
        <v>33</v>
      </c>
      <c r="E35" s="5" t="s">
        <v>123</v>
      </c>
      <c r="F35" s="5">
        <v>31.08</v>
      </c>
      <c r="G35" s="5">
        <v>8</v>
      </c>
      <c r="H35" s="5">
        <v>34</v>
      </c>
      <c r="I35" s="5">
        <v>79.44</v>
      </c>
      <c r="J35" s="5">
        <v>1.01619376287102</v>
      </c>
      <c r="K35" s="9">
        <v>80.7264325224738</v>
      </c>
      <c r="L35" s="9">
        <v>48.4358595134843</v>
      </c>
      <c r="M35" s="9">
        <v>79.5158595134843</v>
      </c>
      <c r="N35" s="5">
        <v>32</v>
      </c>
    </row>
    <row r="36" ht="18" customHeight="1" spans="1:14">
      <c r="A36" s="5" t="s">
        <v>124</v>
      </c>
      <c r="B36" s="6" t="s">
        <v>125</v>
      </c>
      <c r="C36" s="7" t="s">
        <v>32</v>
      </c>
      <c r="D36" s="6" t="s">
        <v>33</v>
      </c>
      <c r="E36" s="5" t="s">
        <v>126</v>
      </c>
      <c r="F36" s="5">
        <v>34.2</v>
      </c>
      <c r="G36" s="5">
        <v>7</v>
      </c>
      <c r="H36" s="5">
        <v>13</v>
      </c>
      <c r="I36" s="5">
        <v>76.82</v>
      </c>
      <c r="J36" s="5">
        <v>0.982400246211894</v>
      </c>
      <c r="K36" s="9">
        <v>75.4679869139977</v>
      </c>
      <c r="L36" s="9">
        <v>45.2807921483986</v>
      </c>
      <c r="M36" s="9">
        <v>79.4807921483986</v>
      </c>
      <c r="N36" s="5">
        <v>33</v>
      </c>
    </row>
    <row r="37" ht="18" customHeight="1" spans="1:14">
      <c r="A37" s="5" t="s">
        <v>127</v>
      </c>
      <c r="B37" s="6" t="s">
        <v>128</v>
      </c>
      <c r="C37" s="7" t="s">
        <v>32</v>
      </c>
      <c r="D37" s="6" t="s">
        <v>33</v>
      </c>
      <c r="E37" s="5" t="s">
        <v>129</v>
      </c>
      <c r="F37" s="5">
        <v>30.62</v>
      </c>
      <c r="G37" s="5">
        <v>8</v>
      </c>
      <c r="H37" s="5">
        <v>8</v>
      </c>
      <c r="I37" s="5">
        <v>80.1</v>
      </c>
      <c r="J37" s="5">
        <v>1.01619376287102</v>
      </c>
      <c r="K37" s="9">
        <v>81.3971204059686</v>
      </c>
      <c r="L37" s="9">
        <v>48.8382722435812</v>
      </c>
      <c r="M37" s="9">
        <v>79.4582722435812</v>
      </c>
      <c r="N37" s="5">
        <v>34</v>
      </c>
    </row>
    <row r="38" ht="18" customHeight="1" spans="1:14">
      <c r="A38" s="5" t="s">
        <v>130</v>
      </c>
      <c r="B38" s="6" t="s">
        <v>131</v>
      </c>
      <c r="C38" s="7" t="s">
        <v>32</v>
      </c>
      <c r="D38" s="6" t="s">
        <v>33</v>
      </c>
      <c r="E38" s="5" t="s">
        <v>132</v>
      </c>
      <c r="F38" s="5">
        <v>30.22</v>
      </c>
      <c r="G38" s="5">
        <v>7</v>
      </c>
      <c r="H38" s="5">
        <v>36</v>
      </c>
      <c r="I38" s="5">
        <v>83.52</v>
      </c>
      <c r="J38" s="5">
        <v>0.982400246211894</v>
      </c>
      <c r="K38" s="9">
        <v>82.0500685636174</v>
      </c>
      <c r="L38" s="9">
        <v>49.2300411381704</v>
      </c>
      <c r="M38" s="9">
        <v>79.4500411381704</v>
      </c>
      <c r="N38" s="5">
        <v>35</v>
      </c>
    </row>
    <row r="39" ht="18" customHeight="1" spans="1:14">
      <c r="A39" s="5" t="s">
        <v>133</v>
      </c>
      <c r="B39" s="6" t="s">
        <v>134</v>
      </c>
      <c r="C39" s="7" t="s">
        <v>32</v>
      </c>
      <c r="D39" s="6" t="s">
        <v>33</v>
      </c>
      <c r="E39" s="5" t="s">
        <v>135</v>
      </c>
      <c r="F39" s="5">
        <v>31.1</v>
      </c>
      <c r="G39" s="5">
        <v>7</v>
      </c>
      <c r="H39" s="5">
        <v>22</v>
      </c>
      <c r="I39" s="5">
        <v>81.86</v>
      </c>
      <c r="J39" s="5">
        <v>0.982400246211894</v>
      </c>
      <c r="K39" s="9">
        <v>80.4192841549056</v>
      </c>
      <c r="L39" s="9">
        <v>48.2515704929434</v>
      </c>
      <c r="M39" s="9">
        <v>79.3515704929434</v>
      </c>
      <c r="N39" s="5">
        <v>36</v>
      </c>
    </row>
    <row r="40" ht="18" customHeight="1" spans="1:14">
      <c r="A40" s="5" t="s">
        <v>136</v>
      </c>
      <c r="B40" s="6" t="s">
        <v>137</v>
      </c>
      <c r="C40" s="7" t="s">
        <v>32</v>
      </c>
      <c r="D40" s="6" t="s">
        <v>33</v>
      </c>
      <c r="E40" s="5" t="s">
        <v>138</v>
      </c>
      <c r="F40" s="5">
        <v>31.52</v>
      </c>
      <c r="G40" s="5">
        <v>8</v>
      </c>
      <c r="H40" s="5">
        <v>27</v>
      </c>
      <c r="I40" s="5">
        <v>78.44</v>
      </c>
      <c r="J40" s="5">
        <v>1.01619376287102</v>
      </c>
      <c r="K40" s="9">
        <v>79.7102387596027</v>
      </c>
      <c r="L40" s="9">
        <v>47.8261432557616</v>
      </c>
      <c r="M40" s="9">
        <v>79.3461432557616</v>
      </c>
      <c r="N40" s="5">
        <v>37</v>
      </c>
    </row>
    <row r="41" ht="18" customHeight="1" spans="1:14">
      <c r="A41" s="5" t="s">
        <v>139</v>
      </c>
      <c r="B41" s="6" t="s">
        <v>140</v>
      </c>
      <c r="C41" s="7" t="s">
        <v>32</v>
      </c>
      <c r="D41" s="6" t="s">
        <v>33</v>
      </c>
      <c r="E41" s="5" t="s">
        <v>141</v>
      </c>
      <c r="F41" s="5">
        <v>30.24</v>
      </c>
      <c r="G41" s="5">
        <v>7</v>
      </c>
      <c r="H41" s="5">
        <v>9</v>
      </c>
      <c r="I41" s="5">
        <v>83.28</v>
      </c>
      <c r="J41" s="5">
        <v>0.982400246211894</v>
      </c>
      <c r="K41" s="9">
        <v>81.8142925045265</v>
      </c>
      <c r="L41" s="9">
        <v>49.0885755027159</v>
      </c>
      <c r="M41" s="9">
        <v>79.3285755027159</v>
      </c>
      <c r="N41" s="5">
        <v>38</v>
      </c>
    </row>
    <row r="42" ht="18" customHeight="1" spans="1:14">
      <c r="A42" s="5" t="s">
        <v>142</v>
      </c>
      <c r="B42" s="6" t="s">
        <v>143</v>
      </c>
      <c r="C42" s="7" t="s">
        <v>32</v>
      </c>
      <c r="D42" s="6" t="s">
        <v>33</v>
      </c>
      <c r="E42" s="5" t="s">
        <v>144</v>
      </c>
      <c r="F42" s="5">
        <v>30.96</v>
      </c>
      <c r="G42" s="5">
        <v>8</v>
      </c>
      <c r="H42" s="5">
        <v>15</v>
      </c>
      <c r="I42" s="5">
        <v>79.3</v>
      </c>
      <c r="J42" s="5">
        <v>1.01619376287102</v>
      </c>
      <c r="K42" s="9">
        <v>80.5841653956718</v>
      </c>
      <c r="L42" s="9">
        <v>48.3504992374031</v>
      </c>
      <c r="M42" s="9">
        <v>79.3104992374031</v>
      </c>
      <c r="N42" s="5">
        <v>39</v>
      </c>
    </row>
    <row r="43" ht="18" customHeight="1" spans="1:14">
      <c r="A43" s="5" t="s">
        <v>145</v>
      </c>
      <c r="B43" s="6" t="s">
        <v>146</v>
      </c>
      <c r="C43" s="7" t="s">
        <v>32</v>
      </c>
      <c r="D43" s="6" t="s">
        <v>33</v>
      </c>
      <c r="E43" s="5" t="s">
        <v>147</v>
      </c>
      <c r="F43" s="5">
        <v>30.64</v>
      </c>
      <c r="G43" s="5">
        <v>7</v>
      </c>
      <c r="H43" s="5">
        <v>25</v>
      </c>
      <c r="I43" s="5">
        <v>82.5</v>
      </c>
      <c r="J43" s="5">
        <v>0.982400246211894</v>
      </c>
      <c r="K43" s="9">
        <v>81.0480203124813</v>
      </c>
      <c r="L43" s="9">
        <v>48.6288121874888</v>
      </c>
      <c r="M43" s="9">
        <v>79.2688121874887</v>
      </c>
      <c r="N43" s="5">
        <v>40</v>
      </c>
    </row>
    <row r="44" ht="18" customHeight="1" spans="1:14">
      <c r="A44" s="5" t="s">
        <v>148</v>
      </c>
      <c r="B44" s="6" t="s">
        <v>149</v>
      </c>
      <c r="C44" s="7" t="s">
        <v>32</v>
      </c>
      <c r="D44" s="6" t="s">
        <v>33</v>
      </c>
      <c r="E44" s="5" t="s">
        <v>150</v>
      </c>
      <c r="F44" s="5">
        <v>30.72</v>
      </c>
      <c r="G44" s="5">
        <v>8</v>
      </c>
      <c r="H44" s="5">
        <v>33</v>
      </c>
      <c r="I44" s="5">
        <v>79.56</v>
      </c>
      <c r="J44" s="5">
        <v>1.01619376287102</v>
      </c>
      <c r="K44" s="9">
        <v>80.8483757740183</v>
      </c>
      <c r="L44" s="9">
        <v>48.509025464411</v>
      </c>
      <c r="M44" s="9">
        <v>79.229025464411</v>
      </c>
      <c r="N44" s="5">
        <v>41</v>
      </c>
    </row>
    <row r="45" ht="18" customHeight="1" spans="1:14">
      <c r="A45" s="5" t="s">
        <v>151</v>
      </c>
      <c r="B45" s="6" t="s">
        <v>152</v>
      </c>
      <c r="C45" s="7" t="s">
        <v>32</v>
      </c>
      <c r="D45" s="6" t="s">
        <v>33</v>
      </c>
      <c r="E45" s="5" t="s">
        <v>153</v>
      </c>
      <c r="F45" s="5">
        <v>31.68</v>
      </c>
      <c r="G45" s="5">
        <v>7</v>
      </c>
      <c r="H45" s="5">
        <v>29</v>
      </c>
      <c r="I45" s="5">
        <v>80.58</v>
      </c>
      <c r="J45" s="5">
        <v>0.982400246211894</v>
      </c>
      <c r="K45" s="9">
        <v>79.1618118397544</v>
      </c>
      <c r="L45" s="9">
        <v>47.4970871038526</v>
      </c>
      <c r="M45" s="9">
        <v>79.1770871038526</v>
      </c>
      <c r="N45" s="5">
        <v>42</v>
      </c>
    </row>
    <row r="46" ht="18" customHeight="1" spans="1:14">
      <c r="A46" s="5" t="s">
        <v>154</v>
      </c>
      <c r="B46" s="6" t="s">
        <v>155</v>
      </c>
      <c r="C46" s="7" t="s">
        <v>32</v>
      </c>
      <c r="D46" s="6" t="s">
        <v>33</v>
      </c>
      <c r="E46" s="5" t="s">
        <v>156</v>
      </c>
      <c r="F46" s="5">
        <v>30.6</v>
      </c>
      <c r="G46" s="5">
        <v>7</v>
      </c>
      <c r="H46" s="5">
        <v>24</v>
      </c>
      <c r="I46" s="5">
        <v>82.08</v>
      </c>
      <c r="J46" s="5">
        <v>0.982400246211894</v>
      </c>
      <c r="K46" s="9">
        <v>80.6354122090723</v>
      </c>
      <c r="L46" s="9">
        <v>48.3812473254434</v>
      </c>
      <c r="M46" s="9">
        <v>78.9812473254433</v>
      </c>
      <c r="N46" s="5">
        <v>43</v>
      </c>
    </row>
    <row r="47" ht="18" customHeight="1" spans="1:14">
      <c r="A47" s="5" t="s">
        <v>157</v>
      </c>
      <c r="B47" s="6" t="s">
        <v>158</v>
      </c>
      <c r="C47" s="7" t="s">
        <v>32</v>
      </c>
      <c r="D47" s="6" t="s">
        <v>33</v>
      </c>
      <c r="E47" s="5" t="s">
        <v>159</v>
      </c>
      <c r="F47" s="5">
        <v>30.36</v>
      </c>
      <c r="G47" s="5">
        <v>7</v>
      </c>
      <c r="H47" s="5">
        <v>15</v>
      </c>
      <c r="I47" s="5">
        <v>82.48</v>
      </c>
      <c r="J47" s="5">
        <v>0.982400246211894</v>
      </c>
      <c r="K47" s="9">
        <v>81.028372307557</v>
      </c>
      <c r="L47" s="9">
        <v>48.6170233845342</v>
      </c>
      <c r="M47" s="9">
        <v>78.9770233845342</v>
      </c>
      <c r="N47" s="5">
        <v>44</v>
      </c>
    </row>
    <row r="48" ht="18" customHeight="1" spans="1:14">
      <c r="A48" s="5" t="s">
        <v>160</v>
      </c>
      <c r="B48" s="6" t="s">
        <v>161</v>
      </c>
      <c r="C48" s="7" t="s">
        <v>32</v>
      </c>
      <c r="D48" s="6" t="s">
        <v>33</v>
      </c>
      <c r="E48" s="5" t="s">
        <v>162</v>
      </c>
      <c r="F48" s="5">
        <v>30.58</v>
      </c>
      <c r="G48" s="5">
        <v>8</v>
      </c>
      <c r="H48" s="5">
        <v>21</v>
      </c>
      <c r="I48" s="5">
        <v>79.16</v>
      </c>
      <c r="J48" s="5">
        <v>1.01619376287102</v>
      </c>
      <c r="K48" s="9">
        <v>80.4418982688699</v>
      </c>
      <c r="L48" s="9">
        <v>48.2651389613219</v>
      </c>
      <c r="M48" s="9">
        <v>78.8451389613219</v>
      </c>
      <c r="N48" s="5">
        <v>45</v>
      </c>
    </row>
    <row r="49" ht="18" customHeight="1" spans="1:14">
      <c r="A49" s="5" t="s">
        <v>163</v>
      </c>
      <c r="B49" s="6" t="s">
        <v>164</v>
      </c>
      <c r="C49" s="7" t="s">
        <v>32</v>
      </c>
      <c r="D49" s="6" t="s">
        <v>33</v>
      </c>
      <c r="E49" s="5" t="s">
        <v>165</v>
      </c>
      <c r="F49" s="5">
        <v>31</v>
      </c>
      <c r="G49" s="5">
        <v>8</v>
      </c>
      <c r="H49" s="5">
        <v>30</v>
      </c>
      <c r="I49" s="5">
        <v>78.44</v>
      </c>
      <c r="J49" s="5">
        <v>1.01619376287102</v>
      </c>
      <c r="K49" s="9">
        <v>79.7102387596027</v>
      </c>
      <c r="L49" s="9">
        <v>47.8261432557616</v>
      </c>
      <c r="M49" s="9">
        <v>78.8261432557617</v>
      </c>
      <c r="N49" s="5">
        <v>46</v>
      </c>
    </row>
    <row r="50" ht="18" customHeight="1" spans="1:14">
      <c r="A50" s="5" t="s">
        <v>166</v>
      </c>
      <c r="B50" s="6" t="s">
        <v>167</v>
      </c>
      <c r="C50" s="7" t="s">
        <v>32</v>
      </c>
      <c r="D50" s="6" t="s">
        <v>33</v>
      </c>
      <c r="E50" s="5" t="s">
        <v>168</v>
      </c>
      <c r="F50" s="5">
        <v>31.42</v>
      </c>
      <c r="G50" s="5">
        <v>8</v>
      </c>
      <c r="H50" s="5">
        <v>3</v>
      </c>
      <c r="I50" s="5">
        <v>77.7</v>
      </c>
      <c r="J50" s="5">
        <v>1.01619376287102</v>
      </c>
      <c r="K50" s="9">
        <v>78.9582553750782</v>
      </c>
      <c r="L50" s="9">
        <v>47.3749532250469</v>
      </c>
      <c r="M50" s="9">
        <v>78.7949532250469</v>
      </c>
      <c r="N50" s="5">
        <v>47</v>
      </c>
    </row>
    <row r="51" ht="18" customHeight="1" spans="1:14">
      <c r="A51" s="5" t="s">
        <v>169</v>
      </c>
      <c r="B51" s="6" t="s">
        <v>170</v>
      </c>
      <c r="C51" s="7" t="s">
        <v>32</v>
      </c>
      <c r="D51" s="6" t="s">
        <v>33</v>
      </c>
      <c r="E51" s="5" t="s">
        <v>101</v>
      </c>
      <c r="F51" s="5">
        <v>30.8</v>
      </c>
      <c r="G51" s="5">
        <v>8</v>
      </c>
      <c r="H51" s="5">
        <v>13</v>
      </c>
      <c r="I51" s="5">
        <v>78.64</v>
      </c>
      <c r="J51" s="5">
        <v>1.01619376287102</v>
      </c>
      <c r="K51" s="9">
        <v>79.9134775121769</v>
      </c>
      <c r="L51" s="9">
        <v>47.9480865073062</v>
      </c>
      <c r="M51" s="9">
        <v>78.7480865073062</v>
      </c>
      <c r="N51" s="5">
        <v>48</v>
      </c>
    </row>
    <row r="52" ht="18" customHeight="1" spans="1:14">
      <c r="A52" s="5" t="s">
        <v>171</v>
      </c>
      <c r="B52" s="6" t="s">
        <v>172</v>
      </c>
      <c r="C52" s="7" t="s">
        <v>32</v>
      </c>
      <c r="D52" s="6" t="s">
        <v>33</v>
      </c>
      <c r="E52" s="5" t="s">
        <v>159</v>
      </c>
      <c r="F52" s="5">
        <v>30.36</v>
      </c>
      <c r="G52" s="5">
        <v>8</v>
      </c>
      <c r="H52" s="5">
        <v>25</v>
      </c>
      <c r="I52" s="5">
        <v>79.34</v>
      </c>
      <c r="J52" s="5">
        <v>1.01619376287102</v>
      </c>
      <c r="K52" s="9">
        <v>80.6248131461867</v>
      </c>
      <c r="L52" s="9">
        <v>48.374887887712</v>
      </c>
      <c r="M52" s="9">
        <v>78.734887887712</v>
      </c>
      <c r="N52" s="5">
        <v>49</v>
      </c>
    </row>
    <row r="53" ht="18" customHeight="1" spans="1:14">
      <c r="A53" s="5" t="s">
        <v>173</v>
      </c>
      <c r="B53" s="6" t="s">
        <v>174</v>
      </c>
      <c r="C53" s="7" t="s">
        <v>32</v>
      </c>
      <c r="D53" s="6" t="s">
        <v>33</v>
      </c>
      <c r="E53" s="5" t="s">
        <v>175</v>
      </c>
      <c r="F53" s="5">
        <v>30.44</v>
      </c>
      <c r="G53" s="5">
        <v>8</v>
      </c>
      <c r="H53" s="5">
        <v>18</v>
      </c>
      <c r="I53" s="5">
        <v>79.02</v>
      </c>
      <c r="J53" s="5">
        <v>1.01619376287102</v>
      </c>
      <c r="K53" s="9">
        <v>80.2996311420679</v>
      </c>
      <c r="L53" s="9">
        <v>48.1797786852408</v>
      </c>
      <c r="M53" s="9">
        <v>78.6197786852408</v>
      </c>
      <c r="N53" s="5">
        <v>50</v>
      </c>
    </row>
    <row r="54" ht="18" customHeight="1" spans="1:14">
      <c r="A54" s="5" t="s">
        <v>176</v>
      </c>
      <c r="B54" s="6" t="s">
        <v>177</v>
      </c>
      <c r="C54" s="7" t="s">
        <v>32</v>
      </c>
      <c r="D54" s="6" t="s">
        <v>33</v>
      </c>
      <c r="E54" s="5" t="s">
        <v>178</v>
      </c>
      <c r="F54" s="5">
        <v>30.34</v>
      </c>
      <c r="G54" s="5">
        <v>8</v>
      </c>
      <c r="H54" s="5">
        <v>9</v>
      </c>
      <c r="I54" s="5">
        <v>79.16</v>
      </c>
      <c r="J54" s="5">
        <v>1.01619376287102</v>
      </c>
      <c r="K54" s="9">
        <v>80.4418982688699</v>
      </c>
      <c r="L54" s="9">
        <v>48.2651389613219</v>
      </c>
      <c r="M54" s="9">
        <v>78.6051389613219</v>
      </c>
      <c r="N54" s="5">
        <v>51</v>
      </c>
    </row>
    <row r="55" ht="18" customHeight="1" spans="1:14">
      <c r="A55" s="5" t="s">
        <v>179</v>
      </c>
      <c r="B55" s="6" t="s">
        <v>180</v>
      </c>
      <c r="C55" s="7" t="s">
        <v>32</v>
      </c>
      <c r="D55" s="6" t="s">
        <v>33</v>
      </c>
      <c r="E55" s="5" t="s">
        <v>181</v>
      </c>
      <c r="F55" s="5">
        <v>30.98</v>
      </c>
      <c r="G55" s="5">
        <v>8</v>
      </c>
      <c r="H55" s="5">
        <v>32</v>
      </c>
      <c r="I55" s="5">
        <v>77.94</v>
      </c>
      <c r="J55" s="5">
        <v>1.01619376287102</v>
      </c>
      <c r="K55" s="9">
        <v>79.2021418781672</v>
      </c>
      <c r="L55" s="9">
        <v>47.5212851269003</v>
      </c>
      <c r="M55" s="9">
        <v>78.5012851269003</v>
      </c>
      <c r="N55" s="5">
        <v>52</v>
      </c>
    </row>
    <row r="56" ht="18" customHeight="1" spans="1:14">
      <c r="A56" s="5" t="s">
        <v>182</v>
      </c>
      <c r="B56" s="6" t="s">
        <v>183</v>
      </c>
      <c r="C56" s="7" t="s">
        <v>32</v>
      </c>
      <c r="D56" s="6" t="s">
        <v>33</v>
      </c>
      <c r="E56" s="5" t="s">
        <v>147</v>
      </c>
      <c r="F56" s="5">
        <v>30.64</v>
      </c>
      <c r="G56" s="5">
        <v>8</v>
      </c>
      <c r="H56" s="5">
        <v>4</v>
      </c>
      <c r="I56" s="5">
        <v>78.24</v>
      </c>
      <c r="J56" s="5">
        <v>1.01619376287102</v>
      </c>
      <c r="K56" s="9">
        <v>79.5070000070285</v>
      </c>
      <c r="L56" s="9">
        <v>47.7042000042171</v>
      </c>
      <c r="M56" s="9">
        <v>78.3442000042171</v>
      </c>
      <c r="N56" s="5">
        <v>53</v>
      </c>
    </row>
    <row r="57" ht="18" customHeight="1" spans="1:14">
      <c r="A57" s="5" t="s">
        <v>184</v>
      </c>
      <c r="B57" s="6" t="s">
        <v>185</v>
      </c>
      <c r="C57" s="7" t="s">
        <v>32</v>
      </c>
      <c r="D57" s="6" t="s">
        <v>33</v>
      </c>
      <c r="E57" s="5" t="s">
        <v>159</v>
      </c>
      <c r="F57" s="5">
        <v>30.36</v>
      </c>
      <c r="G57" s="5">
        <v>8</v>
      </c>
      <c r="H57" s="5">
        <v>36</v>
      </c>
      <c r="I57" s="5">
        <v>78.64</v>
      </c>
      <c r="J57" s="5">
        <v>1.01619376287102</v>
      </c>
      <c r="K57" s="9">
        <v>79.9134775121769</v>
      </c>
      <c r="L57" s="9">
        <v>47.9480865073062</v>
      </c>
      <c r="M57" s="9">
        <v>78.3080865073062</v>
      </c>
      <c r="N57" s="5">
        <v>54</v>
      </c>
    </row>
    <row r="58" ht="18" customHeight="1" spans="1:14">
      <c r="A58" s="5" t="s">
        <v>186</v>
      </c>
      <c r="B58" s="6" t="s">
        <v>187</v>
      </c>
      <c r="C58" s="7" t="s">
        <v>32</v>
      </c>
      <c r="D58" s="6" t="s">
        <v>33</v>
      </c>
      <c r="E58" s="5" t="s">
        <v>162</v>
      </c>
      <c r="F58" s="5">
        <v>30.58</v>
      </c>
      <c r="G58" s="5">
        <v>8</v>
      </c>
      <c r="H58" s="5">
        <v>5</v>
      </c>
      <c r="I58" s="5">
        <v>78.26</v>
      </c>
      <c r="J58" s="5">
        <v>1.01619376287102</v>
      </c>
      <c r="K58" s="9">
        <v>79.527323882286</v>
      </c>
      <c r="L58" s="9">
        <v>47.7163943293716</v>
      </c>
      <c r="M58" s="9">
        <v>78.2963943293716</v>
      </c>
      <c r="N58" s="5">
        <v>55</v>
      </c>
    </row>
    <row r="59" ht="18" customHeight="1" spans="1:14">
      <c r="A59" s="5" t="s">
        <v>188</v>
      </c>
      <c r="B59" s="6" t="s">
        <v>189</v>
      </c>
      <c r="C59" s="7" t="s">
        <v>32</v>
      </c>
      <c r="D59" s="6" t="s">
        <v>33</v>
      </c>
      <c r="E59" s="5" t="s">
        <v>190</v>
      </c>
      <c r="F59" s="5">
        <v>30.66</v>
      </c>
      <c r="G59" s="5">
        <v>8</v>
      </c>
      <c r="H59" s="5">
        <v>22</v>
      </c>
      <c r="I59" s="5">
        <v>78.1</v>
      </c>
      <c r="J59" s="5">
        <v>1.01619376287102</v>
      </c>
      <c r="K59" s="9">
        <v>79.3647328802266</v>
      </c>
      <c r="L59" s="9">
        <v>47.6188397281359</v>
      </c>
      <c r="M59" s="9">
        <v>78.2788397281359</v>
      </c>
      <c r="N59" s="5">
        <v>56</v>
      </c>
    </row>
    <row r="60" ht="18" customHeight="1" spans="1:14">
      <c r="A60" s="5" t="s">
        <v>191</v>
      </c>
      <c r="B60" s="6" t="s">
        <v>192</v>
      </c>
      <c r="C60" s="7" t="s">
        <v>32</v>
      </c>
      <c r="D60" s="6" t="s">
        <v>33</v>
      </c>
      <c r="E60" s="5" t="s">
        <v>87</v>
      </c>
      <c r="F60" s="5">
        <v>30.78</v>
      </c>
      <c r="G60" s="5">
        <v>7</v>
      </c>
      <c r="H60" s="5">
        <v>14</v>
      </c>
      <c r="I60" s="5">
        <v>80.5</v>
      </c>
      <c r="J60" s="5">
        <v>0.982400246211894</v>
      </c>
      <c r="K60" s="9">
        <v>79.0832198200575</v>
      </c>
      <c r="L60" s="9">
        <v>47.4499318920345</v>
      </c>
      <c r="M60" s="9">
        <v>78.2299318920345</v>
      </c>
      <c r="N60" s="5">
        <v>57</v>
      </c>
    </row>
    <row r="61" ht="18" customHeight="1" spans="1:14">
      <c r="A61" s="5" t="s">
        <v>193</v>
      </c>
      <c r="B61" s="6" t="s">
        <v>194</v>
      </c>
      <c r="C61" s="7" t="s">
        <v>32</v>
      </c>
      <c r="D61" s="6" t="s">
        <v>33</v>
      </c>
      <c r="E61" s="5" t="s">
        <v>195</v>
      </c>
      <c r="F61" s="5">
        <v>30.26</v>
      </c>
      <c r="G61" s="5">
        <v>8</v>
      </c>
      <c r="H61" s="5">
        <v>29</v>
      </c>
      <c r="I61" s="5">
        <v>78.64</v>
      </c>
      <c r="J61" s="5">
        <v>1.01619376287102</v>
      </c>
      <c r="K61" s="9">
        <v>79.9134775121769</v>
      </c>
      <c r="L61" s="9">
        <v>47.9480865073062</v>
      </c>
      <c r="M61" s="9">
        <v>78.2080865073062</v>
      </c>
      <c r="N61" s="5">
        <v>58</v>
      </c>
    </row>
    <row r="62" ht="18" customHeight="1" spans="1:14">
      <c r="A62" s="5" t="s">
        <v>196</v>
      </c>
      <c r="B62" s="6" t="s">
        <v>197</v>
      </c>
      <c r="C62" s="7" t="s">
        <v>32</v>
      </c>
      <c r="D62" s="6" t="s">
        <v>33</v>
      </c>
      <c r="E62" s="5" t="s">
        <v>198</v>
      </c>
      <c r="F62" s="5">
        <v>30.7</v>
      </c>
      <c r="G62" s="5">
        <v>8</v>
      </c>
      <c r="H62" s="5">
        <v>24</v>
      </c>
      <c r="I62" s="5">
        <v>77.9</v>
      </c>
      <c r="J62" s="5">
        <v>1.01619376287102</v>
      </c>
      <c r="K62" s="9">
        <v>79.1614941276524</v>
      </c>
      <c r="L62" s="9">
        <v>47.4968964765914</v>
      </c>
      <c r="M62" s="9">
        <v>78.1968964765914</v>
      </c>
      <c r="N62" s="5">
        <v>59</v>
      </c>
    </row>
    <row r="63" ht="18" customHeight="1" spans="1:14">
      <c r="A63" s="5" t="s">
        <v>199</v>
      </c>
      <c r="B63" s="6" t="s">
        <v>200</v>
      </c>
      <c r="C63" s="7" t="s">
        <v>32</v>
      </c>
      <c r="D63" s="6" t="s">
        <v>33</v>
      </c>
      <c r="E63" s="5" t="s">
        <v>201</v>
      </c>
      <c r="F63" s="5">
        <v>31.36</v>
      </c>
      <c r="G63" s="5">
        <v>7</v>
      </c>
      <c r="H63" s="5">
        <v>10</v>
      </c>
      <c r="I63" s="5">
        <v>79.38</v>
      </c>
      <c r="J63" s="5">
        <v>0.982400246211894</v>
      </c>
      <c r="K63" s="9">
        <v>77.9829315443001</v>
      </c>
      <c r="L63" s="9">
        <v>46.7897589265801</v>
      </c>
      <c r="M63" s="9">
        <v>78.1497589265801</v>
      </c>
      <c r="N63" s="5">
        <v>60</v>
      </c>
    </row>
    <row r="64" ht="18" customHeight="1" spans="1:14">
      <c r="A64" s="5" t="s">
        <v>202</v>
      </c>
      <c r="B64" s="6" t="s">
        <v>203</v>
      </c>
      <c r="C64" s="7" t="s">
        <v>32</v>
      </c>
      <c r="D64" s="6" t="s">
        <v>33</v>
      </c>
      <c r="E64" s="5" t="s">
        <v>204</v>
      </c>
      <c r="F64" s="5">
        <v>32</v>
      </c>
      <c r="G64" s="5">
        <v>7</v>
      </c>
      <c r="H64" s="5">
        <v>18</v>
      </c>
      <c r="I64" s="5">
        <v>77.72</v>
      </c>
      <c r="J64" s="5">
        <v>0.982400246211894</v>
      </c>
      <c r="K64" s="9">
        <v>76.3521471355884</v>
      </c>
      <c r="L64" s="9">
        <v>45.811288281353</v>
      </c>
      <c r="M64" s="9">
        <v>77.811288281353</v>
      </c>
      <c r="N64" s="5">
        <v>61</v>
      </c>
    </row>
    <row r="65" ht="18" customHeight="1" spans="1:14">
      <c r="A65" s="5" t="s">
        <v>205</v>
      </c>
      <c r="B65" s="6" t="s">
        <v>206</v>
      </c>
      <c r="C65" s="7" t="s">
        <v>32</v>
      </c>
      <c r="D65" s="6" t="s">
        <v>33</v>
      </c>
      <c r="E65" s="5" t="s">
        <v>162</v>
      </c>
      <c r="F65" s="5">
        <v>30.58</v>
      </c>
      <c r="G65" s="5">
        <v>8</v>
      </c>
      <c r="H65" s="5">
        <v>38</v>
      </c>
      <c r="I65" s="5">
        <v>77.46</v>
      </c>
      <c r="J65" s="5">
        <v>1.01619376287102</v>
      </c>
      <c r="K65" s="9">
        <v>78.7143688719891</v>
      </c>
      <c r="L65" s="9">
        <v>47.2286213231935</v>
      </c>
      <c r="M65" s="9">
        <v>77.8086213231935</v>
      </c>
      <c r="N65" s="5">
        <v>62</v>
      </c>
    </row>
    <row r="66" ht="18" customHeight="1" spans="1:14">
      <c r="A66" s="5" t="s">
        <v>207</v>
      </c>
      <c r="B66" s="6" t="s">
        <v>208</v>
      </c>
      <c r="C66" s="7" t="s">
        <v>32</v>
      </c>
      <c r="D66" s="6" t="s">
        <v>33</v>
      </c>
      <c r="E66" s="5" t="s">
        <v>209</v>
      </c>
      <c r="F66" s="5">
        <v>30.4</v>
      </c>
      <c r="G66" s="5">
        <v>7</v>
      </c>
      <c r="H66" s="5">
        <v>34</v>
      </c>
      <c r="I66" s="5">
        <v>80.36</v>
      </c>
      <c r="J66" s="5">
        <v>0.982400246211894</v>
      </c>
      <c r="K66" s="9">
        <v>78.9456837855878</v>
      </c>
      <c r="L66" s="9">
        <v>47.3674102713527</v>
      </c>
      <c r="M66" s="9">
        <v>77.7674102713527</v>
      </c>
      <c r="N66" s="5">
        <v>63</v>
      </c>
    </row>
    <row r="67" ht="18" customHeight="1" spans="1:14">
      <c r="A67" s="5" t="s">
        <v>210</v>
      </c>
      <c r="B67" s="6" t="s">
        <v>211</v>
      </c>
      <c r="C67" s="7" t="s">
        <v>32</v>
      </c>
      <c r="D67" s="6" t="s">
        <v>33</v>
      </c>
      <c r="E67" s="5" t="s">
        <v>212</v>
      </c>
      <c r="F67" s="5">
        <v>31.84</v>
      </c>
      <c r="G67" s="5">
        <v>8</v>
      </c>
      <c r="H67" s="5">
        <v>12</v>
      </c>
      <c r="I67" s="5">
        <v>75.26</v>
      </c>
      <c r="J67" s="5">
        <v>1.01619376287102</v>
      </c>
      <c r="K67" s="9">
        <v>76.4787425936729</v>
      </c>
      <c r="L67" s="9">
        <v>45.8872455562037</v>
      </c>
      <c r="M67" s="9">
        <v>77.7272455562037</v>
      </c>
      <c r="N67" s="5">
        <v>64</v>
      </c>
    </row>
    <row r="68" ht="18" customHeight="1" spans="1:14">
      <c r="A68" s="5" t="s">
        <v>213</v>
      </c>
      <c r="B68" s="6" t="s">
        <v>214</v>
      </c>
      <c r="C68" s="7" t="s">
        <v>32</v>
      </c>
      <c r="D68" s="6" t="s">
        <v>33</v>
      </c>
      <c r="E68" s="5" t="s">
        <v>101</v>
      </c>
      <c r="F68" s="5">
        <v>30.8</v>
      </c>
      <c r="G68" s="5">
        <v>8</v>
      </c>
      <c r="H68" s="5">
        <v>1</v>
      </c>
      <c r="I68" s="5">
        <v>76.88</v>
      </c>
      <c r="J68" s="5">
        <v>1.01619376287102</v>
      </c>
      <c r="K68" s="9">
        <v>78.1249764895239</v>
      </c>
      <c r="L68" s="9">
        <v>46.8749858937144</v>
      </c>
      <c r="M68" s="9">
        <v>77.6749858937144</v>
      </c>
      <c r="N68" s="5">
        <v>65</v>
      </c>
    </row>
    <row r="69" ht="18" customHeight="1" spans="1:14">
      <c r="A69" s="5" t="s">
        <v>215</v>
      </c>
      <c r="B69" s="6" t="s">
        <v>216</v>
      </c>
      <c r="C69" s="7" t="s">
        <v>32</v>
      </c>
      <c r="D69" s="6" t="s">
        <v>33</v>
      </c>
      <c r="E69" s="5" t="s">
        <v>178</v>
      </c>
      <c r="F69" s="5">
        <v>30.34</v>
      </c>
      <c r="G69" s="5">
        <v>8</v>
      </c>
      <c r="H69" s="5">
        <v>28</v>
      </c>
      <c r="I69" s="5">
        <v>77.18</v>
      </c>
      <c r="J69" s="5">
        <v>1.01619376287102</v>
      </c>
      <c r="K69" s="9">
        <v>78.4298346183853</v>
      </c>
      <c r="L69" s="9">
        <v>47.0579007710312</v>
      </c>
      <c r="M69" s="9">
        <v>77.3979007710312</v>
      </c>
      <c r="N69" s="5">
        <v>66</v>
      </c>
    </row>
    <row r="70" ht="18" customHeight="1" spans="1:14">
      <c r="A70" s="5" t="s">
        <v>217</v>
      </c>
      <c r="B70" s="6" t="s">
        <v>218</v>
      </c>
      <c r="C70" s="7" t="s">
        <v>32</v>
      </c>
      <c r="D70" s="6" t="s">
        <v>33</v>
      </c>
      <c r="E70" s="5" t="s">
        <v>135</v>
      </c>
      <c r="F70" s="5">
        <v>31.1</v>
      </c>
      <c r="G70" s="5">
        <v>7</v>
      </c>
      <c r="H70" s="5">
        <v>12</v>
      </c>
      <c r="I70" s="5">
        <v>78.54</v>
      </c>
      <c r="J70" s="5">
        <v>0.982400246211894</v>
      </c>
      <c r="K70" s="9">
        <v>77.1577153374822</v>
      </c>
      <c r="L70" s="9">
        <v>46.2946292024893</v>
      </c>
      <c r="M70" s="9">
        <v>77.3946292024893</v>
      </c>
      <c r="N70" s="5">
        <v>67</v>
      </c>
    </row>
    <row r="71" ht="18" customHeight="1" spans="1:14">
      <c r="A71" s="5" t="s">
        <v>219</v>
      </c>
      <c r="B71" s="6" t="s">
        <v>220</v>
      </c>
      <c r="C71" s="7" t="s">
        <v>32</v>
      </c>
      <c r="D71" s="6" t="s">
        <v>33</v>
      </c>
      <c r="E71" s="5" t="s">
        <v>221</v>
      </c>
      <c r="F71" s="5">
        <v>31.2</v>
      </c>
      <c r="G71" s="5">
        <v>7</v>
      </c>
      <c r="H71" s="5">
        <v>17</v>
      </c>
      <c r="I71" s="5">
        <v>78.34</v>
      </c>
      <c r="J71" s="5">
        <v>0.982400246211894</v>
      </c>
      <c r="K71" s="9">
        <v>76.9612352882398</v>
      </c>
      <c r="L71" s="9">
        <v>46.1767411729439</v>
      </c>
      <c r="M71" s="9">
        <v>77.3767411729439</v>
      </c>
      <c r="N71" s="5">
        <v>68</v>
      </c>
    </row>
    <row r="72" ht="18" customHeight="1" spans="1:14">
      <c r="A72" s="5" t="s">
        <v>222</v>
      </c>
      <c r="B72" s="6" t="s">
        <v>223</v>
      </c>
      <c r="C72" s="7" t="s">
        <v>32</v>
      </c>
      <c r="D72" s="6" t="s">
        <v>33</v>
      </c>
      <c r="E72" s="5" t="s">
        <v>98</v>
      </c>
      <c r="F72" s="5">
        <v>30.3</v>
      </c>
      <c r="G72" s="5">
        <v>8</v>
      </c>
      <c r="H72" s="5">
        <v>31</v>
      </c>
      <c r="I72" s="5">
        <v>77.18</v>
      </c>
      <c r="J72" s="5">
        <v>1.01619376287102</v>
      </c>
      <c r="K72" s="9">
        <v>78.4298346183853</v>
      </c>
      <c r="L72" s="9">
        <v>47.0579007710312</v>
      </c>
      <c r="M72" s="9">
        <v>77.3579007710312</v>
      </c>
      <c r="N72" s="5">
        <v>69</v>
      </c>
    </row>
    <row r="73" ht="18" customHeight="1" spans="1:14">
      <c r="A73" s="5" t="s">
        <v>224</v>
      </c>
      <c r="B73" s="6" t="s">
        <v>225</v>
      </c>
      <c r="C73" s="7" t="s">
        <v>32</v>
      </c>
      <c r="D73" s="6" t="s">
        <v>33</v>
      </c>
      <c r="E73" s="5" t="s">
        <v>141</v>
      </c>
      <c r="F73" s="5">
        <v>30.24</v>
      </c>
      <c r="G73" s="5">
        <v>8</v>
      </c>
      <c r="H73" s="5">
        <v>14</v>
      </c>
      <c r="I73" s="5">
        <v>76.56</v>
      </c>
      <c r="J73" s="5">
        <v>1.01619376287102</v>
      </c>
      <c r="K73" s="9">
        <v>77.7997944854052</v>
      </c>
      <c r="L73" s="9">
        <v>46.6798766912431</v>
      </c>
      <c r="M73" s="9">
        <v>76.9198766912431</v>
      </c>
      <c r="N73" s="5">
        <v>70</v>
      </c>
    </row>
    <row r="74" ht="18" customHeight="1" spans="1:14">
      <c r="A74" s="5" t="s">
        <v>226</v>
      </c>
      <c r="B74" s="6" t="s">
        <v>227</v>
      </c>
      <c r="C74" s="7" t="s">
        <v>32</v>
      </c>
      <c r="D74" s="6" t="s">
        <v>33</v>
      </c>
      <c r="E74" s="5" t="s">
        <v>228</v>
      </c>
      <c r="F74" s="5">
        <v>30.46</v>
      </c>
      <c r="G74" s="5">
        <v>7</v>
      </c>
      <c r="H74" s="5">
        <v>2</v>
      </c>
      <c r="I74" s="5">
        <v>78.4</v>
      </c>
      <c r="J74" s="5">
        <v>0.982400246211894</v>
      </c>
      <c r="K74" s="9">
        <v>77.0201793030125</v>
      </c>
      <c r="L74" s="9">
        <v>46.2121075818075</v>
      </c>
      <c r="M74" s="9">
        <v>76.6721075818075</v>
      </c>
      <c r="N74" s="5">
        <v>71</v>
      </c>
    </row>
    <row r="75" ht="18" customHeight="1" spans="1:14">
      <c r="A75" s="5" t="s">
        <v>229</v>
      </c>
      <c r="B75" s="6" t="s">
        <v>230</v>
      </c>
      <c r="C75" s="7" t="s">
        <v>32</v>
      </c>
      <c r="D75" s="6" t="s">
        <v>33</v>
      </c>
      <c r="E75" s="5" t="s">
        <v>101</v>
      </c>
      <c r="F75" s="5">
        <v>30.8</v>
      </c>
      <c r="G75" s="5">
        <v>7</v>
      </c>
      <c r="H75" s="5">
        <v>5</v>
      </c>
      <c r="I75" s="5">
        <v>76.7</v>
      </c>
      <c r="J75" s="5">
        <v>0.982400246211894</v>
      </c>
      <c r="K75" s="9">
        <v>75.3500988844523</v>
      </c>
      <c r="L75" s="9">
        <v>45.2100593306714</v>
      </c>
      <c r="M75" s="9">
        <v>76.0100593306714</v>
      </c>
      <c r="N75" s="5">
        <v>72</v>
      </c>
    </row>
    <row r="76" ht="18" customHeight="1" spans="1:14">
      <c r="A76" s="5" t="s">
        <v>231</v>
      </c>
      <c r="B76" s="6" t="s">
        <v>232</v>
      </c>
      <c r="C76" s="7" t="s">
        <v>32</v>
      </c>
      <c r="D76" s="6" t="s">
        <v>33</v>
      </c>
      <c r="E76" s="5" t="s">
        <v>75</v>
      </c>
      <c r="F76" s="5">
        <v>31.18</v>
      </c>
      <c r="G76" s="5">
        <v>7</v>
      </c>
      <c r="H76" s="5">
        <v>32</v>
      </c>
      <c r="I76" s="5">
        <v>75.16</v>
      </c>
      <c r="J76" s="5">
        <v>0.982400246211894</v>
      </c>
      <c r="K76" s="9">
        <v>73.837202505286</v>
      </c>
      <c r="L76" s="9">
        <v>44.3023215031716</v>
      </c>
      <c r="M76" s="9">
        <v>75.4823215031716</v>
      </c>
      <c r="N76" s="5">
        <v>73</v>
      </c>
    </row>
    <row r="77" ht="18" customHeight="1" spans="1:14">
      <c r="A77" s="5" t="s">
        <v>233</v>
      </c>
      <c r="B77" s="6" t="s">
        <v>234</v>
      </c>
      <c r="C77" s="7" t="s">
        <v>32</v>
      </c>
      <c r="D77" s="6" t="s">
        <v>33</v>
      </c>
      <c r="E77" s="5" t="s">
        <v>61</v>
      </c>
      <c r="F77" s="5">
        <v>30.54</v>
      </c>
      <c r="G77" s="5">
        <v>7</v>
      </c>
      <c r="H77" s="5">
        <v>23</v>
      </c>
      <c r="I77" s="5">
        <v>62.32</v>
      </c>
      <c r="J77" s="5">
        <v>0.982400246211894</v>
      </c>
      <c r="K77" s="9">
        <v>61.2231833439252</v>
      </c>
      <c r="L77" s="9">
        <v>36.7339100063551</v>
      </c>
      <c r="M77" s="9">
        <v>67.2739100063551</v>
      </c>
      <c r="N77" s="5">
        <v>74</v>
      </c>
    </row>
    <row r="78" ht="18" customHeight="1" spans="1:14">
      <c r="A78" s="5" t="s">
        <v>235</v>
      </c>
      <c r="B78" s="5" t="s">
        <v>236</v>
      </c>
      <c r="C78" s="7" t="s">
        <v>32</v>
      </c>
      <c r="D78" s="6" t="s">
        <v>33</v>
      </c>
      <c r="E78" s="5" t="s">
        <v>237</v>
      </c>
      <c r="F78" s="5">
        <v>32.28</v>
      </c>
      <c r="G78" s="5" t="s">
        <v>238</v>
      </c>
      <c r="H78" s="5" t="s">
        <v>238</v>
      </c>
      <c r="I78" s="5" t="s">
        <v>238</v>
      </c>
      <c r="J78" s="10"/>
      <c r="K78" s="10"/>
      <c r="L78" s="10"/>
      <c r="M78" s="10"/>
      <c r="N78" s="10"/>
    </row>
    <row r="79" ht="18" customHeight="1" spans="1:14">
      <c r="A79" s="5" t="s">
        <v>239</v>
      </c>
      <c r="B79" s="5" t="s">
        <v>240</v>
      </c>
      <c r="C79" s="7" t="s">
        <v>32</v>
      </c>
      <c r="D79" s="6" t="s">
        <v>33</v>
      </c>
      <c r="E79" s="5" t="s">
        <v>132</v>
      </c>
      <c r="F79" s="5">
        <v>30.22</v>
      </c>
      <c r="G79" s="5" t="s">
        <v>238</v>
      </c>
      <c r="H79" s="5" t="s">
        <v>238</v>
      </c>
      <c r="I79" s="5" t="s">
        <v>238</v>
      </c>
      <c r="J79" s="10"/>
      <c r="K79" s="10"/>
      <c r="L79" s="10"/>
      <c r="M79" s="10"/>
      <c r="N79" s="10"/>
    </row>
  </sheetData>
  <sortState ref="A4:N77">
    <sortCondition ref="M4:M77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小学数学（城镇）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2025-07-16T03:14:38Z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