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拟聘用人员" sheetId="1" r:id="rId1"/>
  </sheets>
  <definedNames>
    <definedName name="_xlnm._FilterDatabase" localSheetId="0" hidden="1">拟聘用人员!$A$4:$M$42</definedName>
    <definedName name="_xlnm.Print_Area" localSheetId="0">拟聘用人员!$A:$M</definedName>
    <definedName name="_xlnm.Print_Titles" localSheetId="0">拟聘用人员!$1:$4</definedName>
  </definedNames>
  <calcPr calcId="144525"/>
</workbook>
</file>

<file path=xl/sharedStrings.xml><?xml version="1.0" encoding="utf-8"?>
<sst xmlns="http://schemas.openxmlformats.org/spreadsheetml/2006/main" count="92" uniqueCount="69">
  <si>
    <t>2022年随州高新区义务教育学校教师公开招聘拟聘用人员名单</t>
  </si>
  <si>
    <t>序号</t>
  </si>
  <si>
    <t>招聘岗位数</t>
  </si>
  <si>
    <t>招聘岗位</t>
  </si>
  <si>
    <t>考生
姓名</t>
  </si>
  <si>
    <t>考 试 成 绩</t>
  </si>
  <si>
    <t>成 绩 排 名</t>
  </si>
  <si>
    <t>面试顺序</t>
  </si>
  <si>
    <r>
      <rPr>
        <sz val="12"/>
        <rFont val="仿宋_GB2312"/>
        <charset val="134"/>
      </rPr>
      <t>综合</t>
    </r>
    <r>
      <rPr>
        <sz val="14"/>
        <rFont val="仿宋_GB2312"/>
        <charset val="134"/>
      </rPr>
      <t xml:space="preserve">
</t>
    </r>
    <r>
      <rPr>
        <sz val="10"/>
        <rFont val="仿宋_GB2312"/>
        <charset val="134"/>
      </rPr>
      <t>（100%）</t>
    </r>
  </si>
  <si>
    <t>笔试成绩</t>
  </si>
  <si>
    <r>
      <rPr>
        <sz val="12"/>
        <rFont val="仿宋_GB2312"/>
        <charset val="134"/>
      </rPr>
      <t>笔试</t>
    </r>
    <r>
      <rPr>
        <sz val="14"/>
        <rFont val="仿宋_GB2312"/>
        <charset val="134"/>
      </rPr>
      <t xml:space="preserve">   </t>
    </r>
    <r>
      <rPr>
        <sz val="10"/>
        <rFont val="仿宋_GB2312"/>
        <charset val="134"/>
      </rPr>
      <t>（40 %）</t>
    </r>
  </si>
  <si>
    <t>面试成绩</t>
  </si>
  <si>
    <r>
      <rPr>
        <sz val="12"/>
        <rFont val="仿宋_GB2312"/>
        <charset val="134"/>
      </rPr>
      <t>面试</t>
    </r>
    <r>
      <rPr>
        <sz val="14"/>
        <rFont val="仿宋_GB2312"/>
        <charset val="134"/>
      </rPr>
      <t xml:space="preserve">  </t>
    </r>
    <r>
      <rPr>
        <sz val="10"/>
        <rFont val="仿宋_GB2312"/>
        <charset val="134"/>
      </rPr>
      <t>（60 %）</t>
    </r>
  </si>
  <si>
    <t>综合</t>
  </si>
  <si>
    <t>笔试</t>
  </si>
  <si>
    <t>面试</t>
  </si>
  <si>
    <t>小学语文</t>
  </si>
  <si>
    <t>喻佩</t>
  </si>
  <si>
    <t>揭涵</t>
  </si>
  <si>
    <t>王青青</t>
  </si>
  <si>
    <t>刘小乔</t>
  </si>
  <si>
    <t>郝飘飘</t>
  </si>
  <si>
    <t>陈秋</t>
  </si>
  <si>
    <t>王琳琳</t>
  </si>
  <si>
    <t>余蕊廷</t>
  </si>
  <si>
    <t>孙雪莲</t>
  </si>
  <si>
    <t>小学数学</t>
  </si>
  <si>
    <t>姜婷婷</t>
  </si>
  <si>
    <t>陈力</t>
  </si>
  <si>
    <t>高星星</t>
  </si>
  <si>
    <t>张晶</t>
  </si>
  <si>
    <t>刘欢欢</t>
  </si>
  <si>
    <t>刘欢</t>
  </si>
  <si>
    <t>周梦轩</t>
  </si>
  <si>
    <t>小学英语</t>
  </si>
  <si>
    <t>刘群</t>
  </si>
  <si>
    <t>小学美术</t>
  </si>
  <si>
    <t>章兰兰</t>
  </si>
  <si>
    <t>初中语文</t>
  </si>
  <si>
    <t>白杏林</t>
  </si>
  <si>
    <t>周蓝兰</t>
  </si>
  <si>
    <t>刘倩倩</t>
  </si>
  <si>
    <t>初中数学</t>
  </si>
  <si>
    <t>郭梦婷</t>
  </si>
  <si>
    <t>刘春晓</t>
  </si>
  <si>
    <t>谌佩佩</t>
  </si>
  <si>
    <t>张雨</t>
  </si>
  <si>
    <t>初中英语</t>
  </si>
  <si>
    <t>王晓霞</t>
  </si>
  <si>
    <t>肖金晶</t>
  </si>
  <si>
    <t>王梦月</t>
  </si>
  <si>
    <t>初中道德与法治</t>
  </si>
  <si>
    <t>刘玉珍</t>
  </si>
  <si>
    <t>魏琦</t>
  </si>
  <si>
    <t>初中历史</t>
  </si>
  <si>
    <t>何舒悦</t>
  </si>
  <si>
    <t>马丽娜</t>
  </si>
  <si>
    <t>初中地理</t>
  </si>
  <si>
    <t>胡迪</t>
  </si>
  <si>
    <t>初中物理</t>
  </si>
  <si>
    <t>方费翔</t>
  </si>
  <si>
    <t>初中化学</t>
  </si>
  <si>
    <t>万钰</t>
  </si>
  <si>
    <t>初中生物</t>
  </si>
  <si>
    <t>陈金凤</t>
  </si>
  <si>
    <t>初中体育与健康</t>
  </si>
  <si>
    <t>王威</t>
  </si>
  <si>
    <t>初中美术</t>
  </si>
  <si>
    <t>万晨阳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</si>
</sst>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name val="黑体"/>
      <charset val="134"/>
    </font>
    <font>
      <sz val="12"/>
      <name val="仿宋_GB2312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sz val="14"/>
      <name val="仿宋_GB2312"/>
      <charset val="134"/>
    </font>
    <font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  <xf numFmtId="0" fontId="27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50" applyNumberFormat="1" applyFont="1" applyFill="1" applyBorder="1" applyAlignment="1">
      <alignment horizontal="center" vertical="center"/>
    </xf>
    <xf numFmtId="176" fontId="4" fillId="0" borderId="1" xfId="5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tabSelected="1" zoomScale="110" zoomScaleNormal="110" workbookViewId="0">
      <pane ySplit="4" topLeftCell="A5" activePane="bottomLeft" state="frozen"/>
      <selection/>
      <selection pane="bottomLeft" activeCell="N5" sqref="N5"/>
    </sheetView>
  </sheetViews>
  <sheetFormatPr defaultColWidth="9" defaultRowHeight="14.4"/>
  <cols>
    <col min="1" max="1" width="5.5" style="2" customWidth="1"/>
    <col min="2" max="2" width="6.87962962962963" style="2" customWidth="1"/>
    <col min="3" max="3" width="13.9722222222222" style="2" customWidth="1"/>
    <col min="4" max="4" width="10.5" style="2" customWidth="1"/>
    <col min="5" max="6" width="8.87962962962963" style="2" customWidth="1"/>
    <col min="7" max="12" width="9" style="2" customWidth="1"/>
    <col min="13" max="13" width="8.62962962962963" style="2" customWidth="1"/>
    <col min="14" max="16384" width="9" style="2"/>
  </cols>
  <sheetData>
    <row r="1" ht="22.2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15.6" spans="1:1">
      <c r="A2" s="4"/>
    </row>
    <row r="3" ht="18" customHeight="1" spans="1:13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/>
      <c r="G3" s="5"/>
      <c r="H3" s="5"/>
      <c r="I3" s="5"/>
      <c r="J3" s="5" t="s">
        <v>6</v>
      </c>
      <c r="K3" s="5"/>
      <c r="L3" s="5"/>
      <c r="M3" s="13" t="s">
        <v>7</v>
      </c>
    </row>
    <row r="4" ht="31.2" spans="1:13">
      <c r="A4" s="5"/>
      <c r="B4" s="5"/>
      <c r="C4" s="5"/>
      <c r="D4" s="5"/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13"/>
    </row>
    <row r="5" s="1" customFormat="1" ht="18" customHeight="1" spans="1:13">
      <c r="A5" s="6">
        <v>1</v>
      </c>
      <c r="B5" s="7">
        <v>9</v>
      </c>
      <c r="C5" s="8" t="s">
        <v>16</v>
      </c>
      <c r="D5" s="8" t="s">
        <v>17</v>
      </c>
      <c r="E5" s="9">
        <f t="shared" ref="E5:E42" si="0">G5+I5</f>
        <v>80.78</v>
      </c>
      <c r="F5" s="9">
        <v>73.25</v>
      </c>
      <c r="G5" s="10">
        <f t="shared" ref="G5:G42" si="1">ROUND(F5*0.4,2)</f>
        <v>29.3</v>
      </c>
      <c r="H5" s="11">
        <v>85.8</v>
      </c>
      <c r="I5" s="10">
        <f t="shared" ref="I5:I42" si="2">ROUND(H5*0.6,2)</f>
        <v>51.48</v>
      </c>
      <c r="J5" s="8">
        <f>RANK($E5,$E$5:$E$13,0)</f>
        <v>1</v>
      </c>
      <c r="K5" s="7">
        <v>1</v>
      </c>
      <c r="L5" s="8">
        <f>RANK($I5,$I$5:$I$13,0)</f>
        <v>9</v>
      </c>
      <c r="M5" s="14">
        <v>5</v>
      </c>
    </row>
    <row r="6" s="1" customFormat="1" ht="18" customHeight="1" spans="1:13">
      <c r="A6" s="6">
        <v>2</v>
      </c>
      <c r="B6" s="7">
        <v>9</v>
      </c>
      <c r="C6" s="8" t="s">
        <v>16</v>
      </c>
      <c r="D6" s="8" t="s">
        <v>18</v>
      </c>
      <c r="E6" s="9">
        <f t="shared" si="0"/>
        <v>80.08</v>
      </c>
      <c r="F6" s="9">
        <v>70.25</v>
      </c>
      <c r="G6" s="10">
        <f t="shared" si="1"/>
        <v>28.1</v>
      </c>
      <c r="H6" s="11">
        <v>86.64</v>
      </c>
      <c r="I6" s="10">
        <f t="shared" si="2"/>
        <v>51.98</v>
      </c>
      <c r="J6" s="8">
        <f>RANK($E6,$E$5:$E$13,0)</f>
        <v>2</v>
      </c>
      <c r="K6" s="7">
        <v>2</v>
      </c>
      <c r="L6" s="8">
        <f>RANK($I6,$I$5:$I$13,0)</f>
        <v>4</v>
      </c>
      <c r="M6" s="14">
        <v>4</v>
      </c>
    </row>
    <row r="7" s="1" customFormat="1" ht="18" customHeight="1" spans="1:13">
      <c r="A7" s="6">
        <v>3</v>
      </c>
      <c r="B7" s="7">
        <v>9</v>
      </c>
      <c r="C7" s="8" t="s">
        <v>16</v>
      </c>
      <c r="D7" s="8" t="s">
        <v>19</v>
      </c>
      <c r="E7" s="9">
        <f t="shared" si="0"/>
        <v>79.1</v>
      </c>
      <c r="F7" s="9">
        <v>68.4</v>
      </c>
      <c r="G7" s="10">
        <f t="shared" si="1"/>
        <v>27.36</v>
      </c>
      <c r="H7" s="11">
        <v>86.24</v>
      </c>
      <c r="I7" s="10">
        <f t="shared" si="2"/>
        <v>51.74</v>
      </c>
      <c r="J7" s="8">
        <f>RANK($E7,$E$5:$E$13,0)</f>
        <v>3</v>
      </c>
      <c r="K7" s="7">
        <v>3</v>
      </c>
      <c r="L7" s="8">
        <f>RANK($I7,$I$5:$I$13,0)</f>
        <v>6</v>
      </c>
      <c r="M7" s="14">
        <v>10</v>
      </c>
    </row>
    <row r="8" s="1" customFormat="1" ht="18" customHeight="1" spans="1:13">
      <c r="A8" s="6">
        <v>4</v>
      </c>
      <c r="B8" s="7">
        <v>9</v>
      </c>
      <c r="C8" s="8" t="s">
        <v>16</v>
      </c>
      <c r="D8" s="8" t="s">
        <v>20</v>
      </c>
      <c r="E8" s="9">
        <f t="shared" si="0"/>
        <v>78.99</v>
      </c>
      <c r="F8" s="9">
        <v>66.4</v>
      </c>
      <c r="G8" s="10">
        <f t="shared" si="1"/>
        <v>26.56</v>
      </c>
      <c r="H8" s="11">
        <v>87.38</v>
      </c>
      <c r="I8" s="10">
        <f t="shared" si="2"/>
        <v>52.43</v>
      </c>
      <c r="J8" s="8">
        <f>RANK($E8,$E$5:$E$13,0)</f>
        <v>4</v>
      </c>
      <c r="K8" s="7">
        <v>7</v>
      </c>
      <c r="L8" s="8">
        <f>RANK($I8,$I$5:$I$13,0)</f>
        <v>1</v>
      </c>
      <c r="M8" s="14">
        <v>2</v>
      </c>
    </row>
    <row r="9" s="1" customFormat="1" ht="18" customHeight="1" spans="1:13">
      <c r="A9" s="6">
        <v>5</v>
      </c>
      <c r="B9" s="7">
        <v>9</v>
      </c>
      <c r="C9" s="8" t="s">
        <v>16</v>
      </c>
      <c r="D9" s="8" t="s">
        <v>21</v>
      </c>
      <c r="E9" s="9">
        <f t="shared" si="0"/>
        <v>78.84</v>
      </c>
      <c r="F9" s="9">
        <v>66.8</v>
      </c>
      <c r="G9" s="10">
        <f t="shared" si="1"/>
        <v>26.72</v>
      </c>
      <c r="H9" s="11">
        <v>86.86</v>
      </c>
      <c r="I9" s="10">
        <f t="shared" si="2"/>
        <v>52.12</v>
      </c>
      <c r="J9" s="8">
        <f>RANK($E9,$E$5:$E$13,0)</f>
        <v>5</v>
      </c>
      <c r="K9" s="7">
        <v>4</v>
      </c>
      <c r="L9" s="8">
        <f>RANK($I9,$I$5:$I$13,0)</f>
        <v>3</v>
      </c>
      <c r="M9" s="14">
        <v>14</v>
      </c>
    </row>
    <row r="10" s="1" customFormat="1" ht="18" customHeight="1" spans="1:13">
      <c r="A10" s="6">
        <v>6</v>
      </c>
      <c r="B10" s="7">
        <v>9</v>
      </c>
      <c r="C10" s="8" t="s">
        <v>16</v>
      </c>
      <c r="D10" s="8" t="s">
        <v>22</v>
      </c>
      <c r="E10" s="9">
        <f t="shared" si="0"/>
        <v>78.74</v>
      </c>
      <c r="F10" s="9">
        <v>66.35</v>
      </c>
      <c r="G10" s="10">
        <f t="shared" si="1"/>
        <v>26.54</v>
      </c>
      <c r="H10" s="11">
        <v>87</v>
      </c>
      <c r="I10" s="10">
        <f t="shared" si="2"/>
        <v>52.2</v>
      </c>
      <c r="J10" s="8">
        <f>RANK($E10,$E$5:$E$13,0)</f>
        <v>6</v>
      </c>
      <c r="K10" s="7">
        <v>8</v>
      </c>
      <c r="L10" s="8">
        <f>RANK($I10,$I$5:$I$13,0)</f>
        <v>2</v>
      </c>
      <c r="M10" s="14">
        <v>3</v>
      </c>
    </row>
    <row r="11" s="1" customFormat="1" ht="18" customHeight="1" spans="1:13">
      <c r="A11" s="6">
        <v>7</v>
      </c>
      <c r="B11" s="7">
        <v>9</v>
      </c>
      <c r="C11" s="8" t="s">
        <v>16</v>
      </c>
      <c r="D11" s="8" t="s">
        <v>23</v>
      </c>
      <c r="E11" s="9">
        <f t="shared" si="0"/>
        <v>78.54</v>
      </c>
      <c r="F11" s="9">
        <v>66.65</v>
      </c>
      <c r="G11" s="10">
        <f t="shared" si="1"/>
        <v>26.66</v>
      </c>
      <c r="H11" s="11">
        <v>86.46</v>
      </c>
      <c r="I11" s="10">
        <f t="shared" si="2"/>
        <v>51.88</v>
      </c>
      <c r="J11" s="8">
        <f>RANK($E11,$E$5:$E$13,0)</f>
        <v>7</v>
      </c>
      <c r="K11" s="7">
        <v>5</v>
      </c>
      <c r="L11" s="8">
        <f>RANK($I11,$I$5:$I$13,0)</f>
        <v>5</v>
      </c>
      <c r="M11" s="14">
        <v>12</v>
      </c>
    </row>
    <row r="12" s="1" customFormat="1" ht="18" customHeight="1" spans="1:13">
      <c r="A12" s="6">
        <v>8</v>
      </c>
      <c r="B12" s="7">
        <v>9</v>
      </c>
      <c r="C12" s="8" t="s">
        <v>16</v>
      </c>
      <c r="D12" s="8" t="s">
        <v>24</v>
      </c>
      <c r="E12" s="9">
        <f t="shared" si="0"/>
        <v>78.19</v>
      </c>
      <c r="F12" s="9">
        <v>66.6</v>
      </c>
      <c r="G12" s="10">
        <f t="shared" si="1"/>
        <v>26.64</v>
      </c>
      <c r="H12" s="11">
        <v>85.92</v>
      </c>
      <c r="I12" s="10">
        <f t="shared" si="2"/>
        <v>51.55</v>
      </c>
      <c r="J12" s="8">
        <f>RANK($E12,$E$5:$E$13,0)</f>
        <v>8</v>
      </c>
      <c r="K12" s="7">
        <v>6</v>
      </c>
      <c r="L12" s="8">
        <f>RANK($I12,$I$5:$I$13,0)</f>
        <v>8</v>
      </c>
      <c r="M12" s="14">
        <v>19</v>
      </c>
    </row>
    <row r="13" s="1" customFormat="1" ht="18" customHeight="1" spans="1:13">
      <c r="A13" s="6">
        <v>9</v>
      </c>
      <c r="B13" s="7">
        <v>9</v>
      </c>
      <c r="C13" s="8" t="s">
        <v>16</v>
      </c>
      <c r="D13" s="8" t="s">
        <v>25</v>
      </c>
      <c r="E13" s="9">
        <f t="shared" si="0"/>
        <v>77.95</v>
      </c>
      <c r="F13" s="9">
        <v>65.9</v>
      </c>
      <c r="G13" s="10">
        <f t="shared" si="1"/>
        <v>26.36</v>
      </c>
      <c r="H13" s="11">
        <v>85.98</v>
      </c>
      <c r="I13" s="10">
        <f t="shared" si="2"/>
        <v>51.59</v>
      </c>
      <c r="J13" s="8">
        <f>RANK($E13,$E$5:$E$13,0)</f>
        <v>9</v>
      </c>
      <c r="K13" s="7">
        <v>9</v>
      </c>
      <c r="L13" s="8">
        <f>RANK($I13,$I$5:$I$13,0)</f>
        <v>7</v>
      </c>
      <c r="M13" s="14">
        <v>25</v>
      </c>
    </row>
    <row r="14" s="1" customFormat="1" ht="18" customHeight="1" spans="1:13">
      <c r="A14" s="6">
        <v>10</v>
      </c>
      <c r="B14" s="7">
        <v>7</v>
      </c>
      <c r="C14" s="8" t="s">
        <v>26</v>
      </c>
      <c r="D14" s="8" t="s">
        <v>27</v>
      </c>
      <c r="E14" s="9">
        <f t="shared" si="0"/>
        <v>84.81</v>
      </c>
      <c r="F14" s="9">
        <v>82.6</v>
      </c>
      <c r="G14" s="10">
        <f t="shared" si="1"/>
        <v>33.04</v>
      </c>
      <c r="H14" s="12">
        <v>86.28</v>
      </c>
      <c r="I14" s="10">
        <f t="shared" si="2"/>
        <v>51.77</v>
      </c>
      <c r="J14" s="8">
        <f t="shared" ref="J14:J20" si="3">RANK($E14,$E$14:$E$20,0)</f>
        <v>1</v>
      </c>
      <c r="K14" s="7">
        <v>1</v>
      </c>
      <c r="L14" s="8">
        <f t="shared" ref="L14:L20" si="4">RANK($I14,$I$14:$I$20,0)</f>
        <v>6</v>
      </c>
      <c r="M14" s="14">
        <v>5</v>
      </c>
    </row>
    <row r="15" s="1" customFormat="1" ht="18" customHeight="1" spans="1:13">
      <c r="A15" s="6">
        <v>11</v>
      </c>
      <c r="B15" s="7">
        <v>7</v>
      </c>
      <c r="C15" s="8" t="s">
        <v>26</v>
      </c>
      <c r="D15" s="8" t="s">
        <v>28</v>
      </c>
      <c r="E15" s="9">
        <f t="shared" si="0"/>
        <v>84.49</v>
      </c>
      <c r="F15" s="9">
        <v>78</v>
      </c>
      <c r="G15" s="10">
        <f t="shared" si="1"/>
        <v>31.2</v>
      </c>
      <c r="H15" s="12">
        <v>88.82</v>
      </c>
      <c r="I15" s="10">
        <f t="shared" si="2"/>
        <v>53.29</v>
      </c>
      <c r="J15" s="8">
        <f t="shared" si="3"/>
        <v>2</v>
      </c>
      <c r="K15" s="7">
        <v>10</v>
      </c>
      <c r="L15" s="8">
        <f t="shared" si="4"/>
        <v>1</v>
      </c>
      <c r="M15" s="14">
        <v>10</v>
      </c>
    </row>
    <row r="16" s="1" customFormat="1" ht="18" customHeight="1" spans="1:13">
      <c r="A16" s="6">
        <v>12</v>
      </c>
      <c r="B16" s="7">
        <v>7</v>
      </c>
      <c r="C16" s="8" t="s">
        <v>26</v>
      </c>
      <c r="D16" s="8" t="s">
        <v>29</v>
      </c>
      <c r="E16" s="9">
        <f t="shared" si="0"/>
        <v>83.81</v>
      </c>
      <c r="F16" s="9">
        <v>78.45</v>
      </c>
      <c r="G16" s="10">
        <f t="shared" si="1"/>
        <v>31.38</v>
      </c>
      <c r="H16" s="12">
        <v>87.38</v>
      </c>
      <c r="I16" s="10">
        <f t="shared" si="2"/>
        <v>52.43</v>
      </c>
      <c r="J16" s="8">
        <f t="shared" si="3"/>
        <v>3</v>
      </c>
      <c r="K16" s="7">
        <v>8</v>
      </c>
      <c r="L16" s="8">
        <f t="shared" si="4"/>
        <v>3</v>
      </c>
      <c r="M16" s="14">
        <v>20</v>
      </c>
    </row>
    <row r="17" s="1" customFormat="1" ht="18" customHeight="1" spans="1:13">
      <c r="A17" s="6">
        <v>13</v>
      </c>
      <c r="B17" s="7">
        <v>7</v>
      </c>
      <c r="C17" s="8" t="s">
        <v>26</v>
      </c>
      <c r="D17" s="8" t="s">
        <v>30</v>
      </c>
      <c r="E17" s="9">
        <f t="shared" si="0"/>
        <v>83.75</v>
      </c>
      <c r="F17" s="9">
        <v>77.95</v>
      </c>
      <c r="G17" s="10">
        <f t="shared" si="1"/>
        <v>31.18</v>
      </c>
      <c r="H17" s="12">
        <v>87.62</v>
      </c>
      <c r="I17" s="10">
        <f t="shared" si="2"/>
        <v>52.57</v>
      </c>
      <c r="J17" s="8">
        <f t="shared" si="3"/>
        <v>4</v>
      </c>
      <c r="K17" s="7">
        <v>11</v>
      </c>
      <c r="L17" s="8">
        <f t="shared" si="4"/>
        <v>2</v>
      </c>
      <c r="M17" s="14">
        <v>6</v>
      </c>
    </row>
    <row r="18" s="1" customFormat="1" ht="18" customHeight="1" spans="1:13">
      <c r="A18" s="6">
        <v>14</v>
      </c>
      <c r="B18" s="7">
        <v>7</v>
      </c>
      <c r="C18" s="8" t="s">
        <v>26</v>
      </c>
      <c r="D18" s="8" t="s">
        <v>31</v>
      </c>
      <c r="E18" s="9">
        <f t="shared" si="0"/>
        <v>83.74</v>
      </c>
      <c r="F18" s="9">
        <v>81.15</v>
      </c>
      <c r="G18" s="10">
        <f t="shared" si="1"/>
        <v>32.46</v>
      </c>
      <c r="H18" s="12">
        <v>85.46</v>
      </c>
      <c r="I18" s="10">
        <f t="shared" si="2"/>
        <v>51.28</v>
      </c>
      <c r="J18" s="8">
        <f t="shared" si="3"/>
        <v>5</v>
      </c>
      <c r="K18" s="7">
        <v>3</v>
      </c>
      <c r="L18" s="8">
        <f t="shared" si="4"/>
        <v>7</v>
      </c>
      <c r="M18" s="14">
        <v>16</v>
      </c>
    </row>
    <row r="19" s="1" customFormat="1" ht="18" customHeight="1" spans="1:13">
      <c r="A19" s="6">
        <v>15</v>
      </c>
      <c r="B19" s="7">
        <v>7</v>
      </c>
      <c r="C19" s="8" t="s">
        <v>26</v>
      </c>
      <c r="D19" s="8" t="s">
        <v>32</v>
      </c>
      <c r="E19" s="9">
        <f t="shared" si="0"/>
        <v>83.6</v>
      </c>
      <c r="F19" s="9">
        <v>78.15</v>
      </c>
      <c r="G19" s="10">
        <f t="shared" si="1"/>
        <v>31.26</v>
      </c>
      <c r="H19" s="12">
        <v>87.24</v>
      </c>
      <c r="I19" s="10">
        <f t="shared" si="2"/>
        <v>52.34</v>
      </c>
      <c r="J19" s="8">
        <f t="shared" si="3"/>
        <v>6</v>
      </c>
      <c r="K19" s="7">
        <v>9</v>
      </c>
      <c r="L19" s="8">
        <f t="shared" si="4"/>
        <v>4</v>
      </c>
      <c r="M19" s="14">
        <v>1</v>
      </c>
    </row>
    <row r="20" s="1" customFormat="1" ht="18" customHeight="1" spans="1:13">
      <c r="A20" s="6">
        <v>16</v>
      </c>
      <c r="B20" s="7">
        <v>7</v>
      </c>
      <c r="C20" s="8" t="s">
        <v>26</v>
      </c>
      <c r="D20" s="8" t="s">
        <v>33</v>
      </c>
      <c r="E20" s="9">
        <f t="shared" si="0"/>
        <v>83.49</v>
      </c>
      <c r="F20" s="9">
        <v>77.9</v>
      </c>
      <c r="G20" s="10">
        <f t="shared" si="1"/>
        <v>31.16</v>
      </c>
      <c r="H20" s="11">
        <v>87.22</v>
      </c>
      <c r="I20" s="10">
        <f t="shared" si="2"/>
        <v>52.33</v>
      </c>
      <c r="J20" s="8">
        <f t="shared" si="3"/>
        <v>7</v>
      </c>
      <c r="K20" s="7">
        <v>12</v>
      </c>
      <c r="L20" s="8">
        <f t="shared" si="4"/>
        <v>5</v>
      </c>
      <c r="M20" s="14">
        <v>15</v>
      </c>
    </row>
    <row r="21" ht="18" customHeight="1" spans="1:13">
      <c r="A21" s="6">
        <v>17</v>
      </c>
      <c r="B21" s="7">
        <v>1</v>
      </c>
      <c r="C21" s="8" t="s">
        <v>34</v>
      </c>
      <c r="D21" s="8" t="s">
        <v>35</v>
      </c>
      <c r="E21" s="9">
        <f t="shared" si="0"/>
        <v>81.71</v>
      </c>
      <c r="F21" s="9">
        <v>77.1</v>
      </c>
      <c r="G21" s="10">
        <f t="shared" si="1"/>
        <v>30.84</v>
      </c>
      <c r="H21" s="10">
        <v>84.79</v>
      </c>
      <c r="I21" s="10">
        <f t="shared" si="2"/>
        <v>50.87</v>
      </c>
      <c r="J21" s="14">
        <f>RANK($E21,$E$21:$E$21)</f>
        <v>1</v>
      </c>
      <c r="K21" s="7">
        <v>1</v>
      </c>
      <c r="L21" s="14">
        <f>RANK($I21,$I$21:$I$21)</f>
        <v>1</v>
      </c>
      <c r="M21" s="14">
        <v>2</v>
      </c>
    </row>
    <row r="22" ht="18" customHeight="1" spans="1:13">
      <c r="A22" s="6">
        <v>18</v>
      </c>
      <c r="B22" s="7">
        <v>1</v>
      </c>
      <c r="C22" s="8" t="s">
        <v>36</v>
      </c>
      <c r="D22" s="8" t="s">
        <v>37</v>
      </c>
      <c r="E22" s="9">
        <f t="shared" si="0"/>
        <v>79.54</v>
      </c>
      <c r="F22" s="9">
        <v>71.55</v>
      </c>
      <c r="G22" s="10">
        <f t="shared" si="1"/>
        <v>28.62</v>
      </c>
      <c r="H22" s="10">
        <v>84.86</v>
      </c>
      <c r="I22" s="10">
        <f t="shared" si="2"/>
        <v>50.92</v>
      </c>
      <c r="J22" s="14">
        <f>RANK($E22,$E$22:$E$22,0)</f>
        <v>1</v>
      </c>
      <c r="K22" s="7">
        <v>1</v>
      </c>
      <c r="L22" s="14">
        <f>RANK($I22,$I$22:$I$22,0)</f>
        <v>1</v>
      </c>
      <c r="M22" s="14">
        <v>2</v>
      </c>
    </row>
    <row r="23" ht="18" customHeight="1" spans="1:13">
      <c r="A23" s="6">
        <v>19</v>
      </c>
      <c r="B23" s="7">
        <v>3</v>
      </c>
      <c r="C23" s="8" t="s">
        <v>38</v>
      </c>
      <c r="D23" s="8" t="s">
        <v>39</v>
      </c>
      <c r="E23" s="9">
        <f t="shared" si="0"/>
        <v>81.11</v>
      </c>
      <c r="F23" s="9">
        <v>73.95</v>
      </c>
      <c r="G23" s="10">
        <f t="shared" si="1"/>
        <v>29.58</v>
      </c>
      <c r="H23" s="10">
        <v>85.88</v>
      </c>
      <c r="I23" s="10">
        <f t="shared" si="2"/>
        <v>51.53</v>
      </c>
      <c r="J23" s="14">
        <f>RANK($E23,$E$23:$E$25,0)</f>
        <v>1</v>
      </c>
      <c r="K23" s="7">
        <v>1</v>
      </c>
      <c r="L23" s="14">
        <f>RANK($I23,$I$23:$I$25,0)</f>
        <v>2</v>
      </c>
      <c r="M23" s="14">
        <v>1</v>
      </c>
    </row>
    <row r="24" ht="18" customHeight="1" spans="1:13">
      <c r="A24" s="6">
        <v>20</v>
      </c>
      <c r="B24" s="7">
        <v>3</v>
      </c>
      <c r="C24" s="8" t="s">
        <v>38</v>
      </c>
      <c r="D24" s="8" t="s">
        <v>40</v>
      </c>
      <c r="E24" s="9">
        <f t="shared" si="0"/>
        <v>80.46</v>
      </c>
      <c r="F24" s="9">
        <v>71.95</v>
      </c>
      <c r="G24" s="10">
        <f t="shared" si="1"/>
        <v>28.78</v>
      </c>
      <c r="H24" s="10">
        <v>86.14</v>
      </c>
      <c r="I24" s="10">
        <f t="shared" si="2"/>
        <v>51.68</v>
      </c>
      <c r="J24" s="14">
        <f>RANK($E24,$E$23:$E$25,0)</f>
        <v>2</v>
      </c>
      <c r="K24" s="7">
        <v>2</v>
      </c>
      <c r="L24" s="14">
        <f>RANK($I24,$I$23:$I$25,0)</f>
        <v>1</v>
      </c>
      <c r="M24" s="14">
        <v>2</v>
      </c>
    </row>
    <row r="25" ht="18" customHeight="1" spans="1:13">
      <c r="A25" s="6">
        <v>21</v>
      </c>
      <c r="B25" s="7">
        <v>3</v>
      </c>
      <c r="C25" s="8" t="s">
        <v>38</v>
      </c>
      <c r="D25" s="8" t="s">
        <v>41</v>
      </c>
      <c r="E25" s="9">
        <f t="shared" si="0"/>
        <v>80.27</v>
      </c>
      <c r="F25" s="9">
        <v>71.95</v>
      </c>
      <c r="G25" s="10">
        <f t="shared" si="1"/>
        <v>28.78</v>
      </c>
      <c r="H25" s="10">
        <v>85.82</v>
      </c>
      <c r="I25" s="10">
        <f t="shared" si="2"/>
        <v>51.49</v>
      </c>
      <c r="J25" s="14">
        <f>RANK($E25,$E$23:$E$25,0)</f>
        <v>3</v>
      </c>
      <c r="K25" s="7">
        <v>2</v>
      </c>
      <c r="L25" s="14">
        <f>RANK($I25,$I$23:$I$25,0)</f>
        <v>3</v>
      </c>
      <c r="M25" s="14">
        <v>8</v>
      </c>
    </row>
    <row r="26" ht="18" customHeight="1" spans="1:13">
      <c r="A26" s="6">
        <v>22</v>
      </c>
      <c r="B26" s="7">
        <v>4</v>
      </c>
      <c r="C26" s="8" t="s">
        <v>42</v>
      </c>
      <c r="D26" s="8" t="s">
        <v>43</v>
      </c>
      <c r="E26" s="9">
        <f t="shared" si="0"/>
        <v>83.37</v>
      </c>
      <c r="F26" s="9">
        <v>78.05</v>
      </c>
      <c r="G26" s="10">
        <f t="shared" si="1"/>
        <v>31.22</v>
      </c>
      <c r="H26" s="10">
        <v>86.92</v>
      </c>
      <c r="I26" s="10">
        <f t="shared" si="2"/>
        <v>52.15</v>
      </c>
      <c r="J26" s="14">
        <f>RANK($E26,$E$26:$E$29,0)</f>
        <v>1</v>
      </c>
      <c r="K26" s="7">
        <v>1</v>
      </c>
      <c r="L26" s="14">
        <f>RANK($I26,$I$26:$I$29,0)</f>
        <v>2</v>
      </c>
      <c r="M26" s="14">
        <v>5</v>
      </c>
    </row>
    <row r="27" ht="18" customHeight="1" spans="1:13">
      <c r="A27" s="6">
        <v>23</v>
      </c>
      <c r="B27" s="7">
        <v>4</v>
      </c>
      <c r="C27" s="8" t="s">
        <v>42</v>
      </c>
      <c r="D27" s="8" t="s">
        <v>44</v>
      </c>
      <c r="E27" s="9">
        <f t="shared" si="0"/>
        <v>83.14</v>
      </c>
      <c r="F27" s="9">
        <v>75.05</v>
      </c>
      <c r="G27" s="10">
        <f t="shared" si="1"/>
        <v>30.02</v>
      </c>
      <c r="H27" s="10">
        <v>88.54</v>
      </c>
      <c r="I27" s="10">
        <f t="shared" si="2"/>
        <v>53.12</v>
      </c>
      <c r="J27" s="14">
        <f>RANK($E27,$E$26:$E$29,0)</f>
        <v>2</v>
      </c>
      <c r="K27" s="7">
        <v>4</v>
      </c>
      <c r="L27" s="14">
        <f>RANK($I27,$I$26:$I$29,0)</f>
        <v>1</v>
      </c>
      <c r="M27" s="14">
        <v>2</v>
      </c>
    </row>
    <row r="28" ht="18" customHeight="1" spans="1:13">
      <c r="A28" s="6">
        <v>24</v>
      </c>
      <c r="B28" s="7">
        <v>4</v>
      </c>
      <c r="C28" s="8" t="s">
        <v>42</v>
      </c>
      <c r="D28" s="8" t="s">
        <v>45</v>
      </c>
      <c r="E28" s="9">
        <f t="shared" si="0"/>
        <v>82.1</v>
      </c>
      <c r="F28" s="9">
        <v>77.65</v>
      </c>
      <c r="G28" s="10">
        <f t="shared" si="1"/>
        <v>31.06</v>
      </c>
      <c r="H28" s="10">
        <v>85.06</v>
      </c>
      <c r="I28" s="10">
        <f t="shared" si="2"/>
        <v>51.04</v>
      </c>
      <c r="J28" s="14">
        <f>RANK($E28,$E$26:$E$29,0)</f>
        <v>3</v>
      </c>
      <c r="K28" s="7">
        <v>2</v>
      </c>
      <c r="L28" s="14">
        <f>RANK($I28,$I$26:$I$29,0)</f>
        <v>4</v>
      </c>
      <c r="M28" s="14">
        <v>12</v>
      </c>
    </row>
    <row r="29" ht="18" customHeight="1" spans="1:13">
      <c r="A29" s="6">
        <v>25</v>
      </c>
      <c r="B29" s="7">
        <v>4</v>
      </c>
      <c r="C29" s="8" t="s">
        <v>42</v>
      </c>
      <c r="D29" s="8" t="s">
        <v>46</v>
      </c>
      <c r="E29" s="9">
        <f t="shared" si="0"/>
        <v>81.56</v>
      </c>
      <c r="F29" s="9">
        <v>75.4</v>
      </c>
      <c r="G29" s="10">
        <f t="shared" si="1"/>
        <v>30.16</v>
      </c>
      <c r="H29" s="10">
        <v>85.66</v>
      </c>
      <c r="I29" s="10">
        <f t="shared" si="2"/>
        <v>51.4</v>
      </c>
      <c r="J29" s="14">
        <f>RANK($E29,$E$26:$E$29,0)</f>
        <v>4</v>
      </c>
      <c r="K29" s="7">
        <v>3</v>
      </c>
      <c r="L29" s="14">
        <f>RANK($I29,$I$26:$I$29,0)</f>
        <v>3</v>
      </c>
      <c r="M29" s="14">
        <v>4</v>
      </c>
    </row>
    <row r="30" ht="18" customHeight="1" spans="1:13">
      <c r="A30" s="6">
        <v>26</v>
      </c>
      <c r="B30" s="7">
        <v>3</v>
      </c>
      <c r="C30" s="8" t="s">
        <v>47</v>
      </c>
      <c r="D30" s="8" t="s">
        <v>48</v>
      </c>
      <c r="E30" s="9">
        <f t="shared" si="0"/>
        <v>85.11</v>
      </c>
      <c r="F30" s="9">
        <v>85.55</v>
      </c>
      <c r="G30" s="10">
        <f t="shared" si="1"/>
        <v>34.22</v>
      </c>
      <c r="H30" s="10">
        <v>84.81</v>
      </c>
      <c r="I30" s="10">
        <f t="shared" si="2"/>
        <v>50.89</v>
      </c>
      <c r="J30" s="14">
        <f>RANK($E30,$E$30:$E$32,0)</f>
        <v>1</v>
      </c>
      <c r="K30" s="7">
        <v>1</v>
      </c>
      <c r="L30" s="14">
        <f>RANK($I30,$I$30:$I$32,0)</f>
        <v>3</v>
      </c>
      <c r="M30" s="14">
        <v>5</v>
      </c>
    </row>
    <row r="31" ht="18" customHeight="1" spans="1:13">
      <c r="A31" s="6">
        <v>27</v>
      </c>
      <c r="B31" s="7">
        <v>3</v>
      </c>
      <c r="C31" s="8" t="s">
        <v>47</v>
      </c>
      <c r="D31" s="8" t="s">
        <v>49</v>
      </c>
      <c r="E31" s="9">
        <f t="shared" si="0"/>
        <v>84.98</v>
      </c>
      <c r="F31" s="9">
        <v>84.45</v>
      </c>
      <c r="G31" s="10">
        <f t="shared" si="1"/>
        <v>33.78</v>
      </c>
      <c r="H31" s="10">
        <v>85.34</v>
      </c>
      <c r="I31" s="10">
        <f t="shared" si="2"/>
        <v>51.2</v>
      </c>
      <c r="J31" s="14">
        <f>RANK($E31,$E$30:$E$32,0)</f>
        <v>2</v>
      </c>
      <c r="K31" s="7">
        <v>2</v>
      </c>
      <c r="L31" s="14">
        <f>RANK($I31,$I$30:$I$32,0)</f>
        <v>1</v>
      </c>
      <c r="M31" s="14">
        <v>7</v>
      </c>
    </row>
    <row r="32" ht="18" customHeight="1" spans="1:13">
      <c r="A32" s="6">
        <v>28</v>
      </c>
      <c r="B32" s="7">
        <v>3</v>
      </c>
      <c r="C32" s="8" t="s">
        <v>47</v>
      </c>
      <c r="D32" s="8" t="s">
        <v>50</v>
      </c>
      <c r="E32" s="9">
        <f t="shared" si="0"/>
        <v>84.06</v>
      </c>
      <c r="F32" s="9">
        <v>82.8</v>
      </c>
      <c r="G32" s="10">
        <f t="shared" si="1"/>
        <v>33.12</v>
      </c>
      <c r="H32" s="10">
        <v>84.9</v>
      </c>
      <c r="I32" s="10">
        <f t="shared" si="2"/>
        <v>50.94</v>
      </c>
      <c r="J32" s="14">
        <f>RANK($E32,$E$30:$E$32,0)</f>
        <v>3</v>
      </c>
      <c r="K32" s="7">
        <v>3</v>
      </c>
      <c r="L32" s="14">
        <f>RANK($I32,$I$30:$I$32,0)</f>
        <v>2</v>
      </c>
      <c r="M32" s="14">
        <v>9</v>
      </c>
    </row>
    <row r="33" ht="18" customHeight="1" spans="1:13">
      <c r="A33" s="6">
        <v>29</v>
      </c>
      <c r="B33" s="7">
        <v>2</v>
      </c>
      <c r="C33" s="8" t="s">
        <v>51</v>
      </c>
      <c r="D33" s="8" t="s">
        <v>52</v>
      </c>
      <c r="E33" s="9">
        <f t="shared" si="0"/>
        <v>79.08</v>
      </c>
      <c r="F33" s="9">
        <v>70.2</v>
      </c>
      <c r="G33" s="10">
        <f t="shared" si="1"/>
        <v>28.08</v>
      </c>
      <c r="H33" s="10">
        <v>85</v>
      </c>
      <c r="I33" s="10">
        <f t="shared" si="2"/>
        <v>51</v>
      </c>
      <c r="J33" s="14">
        <f>RANK($E33,$E$33:$E$34,)</f>
        <v>1</v>
      </c>
      <c r="K33" s="7">
        <v>3</v>
      </c>
      <c r="L33" s="14">
        <f>RANK($I33,$I$33:$I$34,)</f>
        <v>1</v>
      </c>
      <c r="M33" s="14">
        <v>2</v>
      </c>
    </row>
    <row r="34" ht="18" customHeight="1" spans="1:13">
      <c r="A34" s="6">
        <v>30</v>
      </c>
      <c r="B34" s="7">
        <v>2</v>
      </c>
      <c r="C34" s="8" t="s">
        <v>51</v>
      </c>
      <c r="D34" s="8" t="s">
        <v>53</v>
      </c>
      <c r="E34" s="9">
        <f t="shared" si="0"/>
        <v>77.64</v>
      </c>
      <c r="F34" s="9">
        <v>70.9</v>
      </c>
      <c r="G34" s="10">
        <f t="shared" si="1"/>
        <v>28.36</v>
      </c>
      <c r="H34" s="10">
        <v>82.14</v>
      </c>
      <c r="I34" s="10">
        <f t="shared" si="2"/>
        <v>49.28</v>
      </c>
      <c r="J34" s="14">
        <f>RANK($E34,$E$33:$E$34,)</f>
        <v>2</v>
      </c>
      <c r="K34" s="7">
        <v>2</v>
      </c>
      <c r="L34" s="14">
        <f>RANK($I34,$I$33:$I$34,)</f>
        <v>2</v>
      </c>
      <c r="M34" s="14">
        <v>3</v>
      </c>
    </row>
    <row r="35" ht="18" customHeight="1" spans="1:13">
      <c r="A35" s="6">
        <v>31</v>
      </c>
      <c r="B35" s="7">
        <v>2</v>
      </c>
      <c r="C35" s="8" t="s">
        <v>54</v>
      </c>
      <c r="D35" s="8" t="s">
        <v>55</v>
      </c>
      <c r="E35" s="9">
        <f t="shared" si="0"/>
        <v>80.36</v>
      </c>
      <c r="F35" s="9">
        <v>72.75</v>
      </c>
      <c r="G35" s="10">
        <f t="shared" si="1"/>
        <v>29.1</v>
      </c>
      <c r="H35" s="10">
        <v>85.43</v>
      </c>
      <c r="I35" s="10">
        <f t="shared" si="2"/>
        <v>51.26</v>
      </c>
      <c r="J35" s="14">
        <f>RANK($E35,$E$35:$E$36,0)</f>
        <v>1</v>
      </c>
      <c r="K35" s="7">
        <v>1</v>
      </c>
      <c r="L35" s="14">
        <f>RANK($I35,$I$35:$I$36,0)</f>
        <v>2</v>
      </c>
      <c r="M35" s="14">
        <v>3</v>
      </c>
    </row>
    <row r="36" ht="18" customHeight="1" spans="1:13">
      <c r="A36" s="6">
        <v>32</v>
      </c>
      <c r="B36" s="7">
        <v>2</v>
      </c>
      <c r="C36" s="8" t="s">
        <v>54</v>
      </c>
      <c r="D36" s="8" t="s">
        <v>56</v>
      </c>
      <c r="E36" s="9">
        <f t="shared" si="0"/>
        <v>79.3</v>
      </c>
      <c r="F36" s="9">
        <v>69.45</v>
      </c>
      <c r="G36" s="10">
        <f t="shared" si="1"/>
        <v>27.78</v>
      </c>
      <c r="H36" s="10">
        <v>85.86</v>
      </c>
      <c r="I36" s="10">
        <f t="shared" si="2"/>
        <v>51.52</v>
      </c>
      <c r="J36" s="14">
        <f>RANK($E36,$E$35:$E$36,0)</f>
        <v>2</v>
      </c>
      <c r="K36" s="7">
        <v>4</v>
      </c>
      <c r="L36" s="14">
        <f>RANK($I36,$I$35:$I$36,0)</f>
        <v>1</v>
      </c>
      <c r="M36" s="14">
        <v>2</v>
      </c>
    </row>
    <row r="37" ht="18" customHeight="1" spans="1:13">
      <c r="A37" s="6">
        <v>33</v>
      </c>
      <c r="B37" s="7">
        <v>1</v>
      </c>
      <c r="C37" s="8" t="s">
        <v>57</v>
      </c>
      <c r="D37" s="8" t="s">
        <v>58</v>
      </c>
      <c r="E37" s="9">
        <f t="shared" si="0"/>
        <v>81.7</v>
      </c>
      <c r="F37" s="9">
        <v>74.5</v>
      </c>
      <c r="G37" s="10">
        <f t="shared" si="1"/>
        <v>29.8</v>
      </c>
      <c r="H37" s="10">
        <v>86.5</v>
      </c>
      <c r="I37" s="10">
        <f t="shared" si="2"/>
        <v>51.9</v>
      </c>
      <c r="J37" s="14">
        <f>RANK($E37,$E$37:$E$37)</f>
        <v>1</v>
      </c>
      <c r="K37" s="7">
        <v>2</v>
      </c>
      <c r="L37" s="14">
        <f>RANK($I37,$I$37:$I$37)</f>
        <v>1</v>
      </c>
      <c r="M37" s="14">
        <v>1</v>
      </c>
    </row>
    <row r="38" ht="18" customHeight="1" spans="1:13">
      <c r="A38" s="6">
        <v>34</v>
      </c>
      <c r="B38" s="7">
        <v>1</v>
      </c>
      <c r="C38" s="8" t="s">
        <v>59</v>
      </c>
      <c r="D38" s="8" t="s">
        <v>60</v>
      </c>
      <c r="E38" s="9">
        <f t="shared" si="0"/>
        <v>81.9</v>
      </c>
      <c r="F38" s="9">
        <v>74.7</v>
      </c>
      <c r="G38" s="10">
        <f t="shared" si="1"/>
        <v>29.88</v>
      </c>
      <c r="H38" s="10">
        <v>86.7</v>
      </c>
      <c r="I38" s="10">
        <f t="shared" si="2"/>
        <v>52.02</v>
      </c>
      <c r="J38" s="14">
        <v>1</v>
      </c>
      <c r="K38" s="7">
        <v>1</v>
      </c>
      <c r="L38" s="14">
        <v>1</v>
      </c>
      <c r="M38" s="14">
        <v>1</v>
      </c>
    </row>
    <row r="39" ht="18" customHeight="1" spans="1:13">
      <c r="A39" s="6">
        <v>35</v>
      </c>
      <c r="B39" s="7">
        <v>1</v>
      </c>
      <c r="C39" s="8" t="s">
        <v>61</v>
      </c>
      <c r="D39" s="8" t="s">
        <v>62</v>
      </c>
      <c r="E39" s="9">
        <f t="shared" si="0"/>
        <v>81.3</v>
      </c>
      <c r="F39" s="9">
        <v>74.55</v>
      </c>
      <c r="G39" s="10">
        <f t="shared" si="1"/>
        <v>29.82</v>
      </c>
      <c r="H39" s="10">
        <v>85.8</v>
      </c>
      <c r="I39" s="10">
        <f t="shared" si="2"/>
        <v>51.48</v>
      </c>
      <c r="J39" s="14">
        <f>RANK($E39,$E$39:$E$39,0)</f>
        <v>1</v>
      </c>
      <c r="K39" s="7">
        <v>2</v>
      </c>
      <c r="L39" s="14">
        <f>RANK($I39,$I$39:$I$39,0)</f>
        <v>1</v>
      </c>
      <c r="M39" s="14">
        <v>1</v>
      </c>
    </row>
    <row r="40" ht="18" customHeight="1" spans="1:13">
      <c r="A40" s="6">
        <v>36</v>
      </c>
      <c r="B40" s="7">
        <v>1</v>
      </c>
      <c r="C40" s="8" t="s">
        <v>63</v>
      </c>
      <c r="D40" s="8" t="s">
        <v>64</v>
      </c>
      <c r="E40" s="9">
        <f t="shared" si="0"/>
        <v>80.35</v>
      </c>
      <c r="F40" s="9">
        <v>71.85</v>
      </c>
      <c r="G40" s="10">
        <f t="shared" si="1"/>
        <v>28.74</v>
      </c>
      <c r="H40" s="10">
        <v>86.02</v>
      </c>
      <c r="I40" s="10">
        <f t="shared" si="2"/>
        <v>51.61</v>
      </c>
      <c r="J40" s="14">
        <f>RANK($E40,$E$40:$E$40,0)</f>
        <v>1</v>
      </c>
      <c r="K40" s="7">
        <v>2</v>
      </c>
      <c r="L40" s="14">
        <f>RANK($I40,$I$40:$I$40,0)</f>
        <v>1</v>
      </c>
      <c r="M40" s="14">
        <v>3</v>
      </c>
    </row>
    <row r="41" ht="18" customHeight="1" spans="1:13">
      <c r="A41" s="6">
        <v>37</v>
      </c>
      <c r="B41" s="7">
        <v>1</v>
      </c>
      <c r="C41" s="8" t="s">
        <v>65</v>
      </c>
      <c r="D41" s="8" t="s">
        <v>66</v>
      </c>
      <c r="E41" s="9">
        <f t="shared" si="0"/>
        <v>83.12</v>
      </c>
      <c r="F41" s="9">
        <v>76.45</v>
      </c>
      <c r="G41" s="10">
        <f t="shared" si="1"/>
        <v>30.58</v>
      </c>
      <c r="H41" s="10">
        <v>87.57</v>
      </c>
      <c r="I41" s="10">
        <f t="shared" si="2"/>
        <v>52.54</v>
      </c>
      <c r="J41" s="14">
        <f>RANK($E41,$E$41:$E$41,0)</f>
        <v>1</v>
      </c>
      <c r="K41" s="7">
        <v>2</v>
      </c>
      <c r="L41" s="14">
        <f>RANK($I41,$I$41:$I$41,0)</f>
        <v>1</v>
      </c>
      <c r="M41" s="14">
        <v>3</v>
      </c>
    </row>
    <row r="42" ht="18" customHeight="1" spans="1:13">
      <c r="A42" s="6">
        <v>38</v>
      </c>
      <c r="B42" s="7">
        <v>1</v>
      </c>
      <c r="C42" s="8" t="s">
        <v>67</v>
      </c>
      <c r="D42" s="8" t="s">
        <v>68</v>
      </c>
      <c r="E42" s="9">
        <f t="shared" si="0"/>
        <v>79.56</v>
      </c>
      <c r="F42" s="9">
        <v>69.05</v>
      </c>
      <c r="G42" s="10">
        <f t="shared" si="1"/>
        <v>27.62</v>
      </c>
      <c r="H42" s="10">
        <v>86.57</v>
      </c>
      <c r="I42" s="10">
        <f t="shared" si="2"/>
        <v>51.94</v>
      </c>
      <c r="J42" s="14">
        <f>RANK($E42,$E$42:$E$42,0)</f>
        <v>1</v>
      </c>
      <c r="K42" s="7">
        <v>1</v>
      </c>
      <c r="L42" s="14">
        <f>RANK($I42,$I$42:$I$42,0)</f>
        <v>1</v>
      </c>
      <c r="M42" s="14">
        <v>2</v>
      </c>
    </row>
  </sheetData>
  <sortState ref="A5:N117">
    <sortCondition ref="J5:J117"/>
  </sortState>
  <mergeCells count="8">
    <mergeCell ref="A1:M1"/>
    <mergeCell ref="E3:I3"/>
    <mergeCell ref="J3:L3"/>
    <mergeCell ref="A3:A4"/>
    <mergeCell ref="B3:B4"/>
    <mergeCell ref="C3:C4"/>
    <mergeCell ref="D3:D4"/>
    <mergeCell ref="M3:M4"/>
  </mergeCells>
  <printOptions horizontalCentered="1"/>
  <pageMargins left="0.354166666666667" right="0.393055555555556" top="0.747916666666667" bottom="0.904861111111111" header="0.314583333333333" footer="0.314583333333333"/>
  <pageSetup paperSize="9" orientation="landscape"/>
  <headerFooter>
    <oddFooter>&amp;L纪检监察（签字）：                                主管部门（签字）：                          招考单位（签字）：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Administrator</cp:lastModifiedBy>
  <dcterms:created xsi:type="dcterms:W3CDTF">2017-06-29T06:24:00Z</dcterms:created>
  <cp:lastPrinted>2019-07-03T01:35:00Z</cp:lastPrinted>
  <dcterms:modified xsi:type="dcterms:W3CDTF">2022-08-30T07:40:49Z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AC979B9155874F078D2EDD5EDD904E16</vt:lpwstr>
  </property>
  <property fmtid="{D5CDD505-2E9C-101B-9397-08002B2CF9AE}" pid="4" name="KSOReadingLayout">
    <vt:bool>true</vt:bool>
  </property>
</Properties>
</file>